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Shared drives\Staff Resources\CARES Act\"/>
    </mc:Choice>
  </mc:AlternateContent>
  <xr:revisionPtr revIDLastSave="0" documentId="13_ncr:1_{4A7AE120-7BC0-490C-B501-522F6D8A85C9}" xr6:coauthVersionLast="45" xr6:coauthVersionMax="45" xr10:uidLastSave="{00000000-0000-0000-0000-000000000000}"/>
  <bookViews>
    <workbookView xWindow="-120" yWindow="-120" windowWidth="20730" windowHeight="11160" activeTab="1" xr2:uid="{47969C18-3DAC-4895-8E21-FF33B899AA09}"/>
  </bookViews>
  <sheets>
    <sheet name="Definitions" sheetId="1" r:id="rId1"/>
    <sheet name="PPP Calculator Non-Seasonal" sheetId="3" r:id="rId2"/>
    <sheet name="PPP Calculator Seasonal" sheetId="6" r:id="rId3"/>
  </sheets>
  <externalReferences>
    <externalReference r:id="rId4"/>
    <externalReference r:id="rId5"/>
    <externalReference r:id="rId6"/>
  </externalReferences>
  <definedNames>
    <definedName name="__FDS_UNIQUE_RANGE_ID_GENERATOR_COUNTER" hidden="1">1</definedName>
    <definedName name="_1__FDSAUDITLINK__" hidden="1">{"fdsup://directions/FAT Viewer?action=UPDATE&amp;creator=factset&amp;DYN_ARGS=TRUE&amp;DOC_NAME=FAT:FQL_AUDITING_CLIENT_TEMPLATE.FAT&amp;display_string=Audit&amp;VAR:KEY=PODMHKLGJO&amp;VAR:QUERY=RkZfQlBTKEFOTiwwLCwsLFVTRCk=&amp;WINDOW=FIRST_POPUP&amp;HEIGHT=450&amp;WIDTH=450&amp;START_MAXIMIZED=","FALSE&amp;VAR:CALENDAR=US&amp;VAR:SYMBOL=ITRK&amp;VAR:INDEX=0"}</definedName>
    <definedName name="_Key1" hidden="1">#REF!</definedName>
    <definedName name="_Order1" hidden="1">255</definedName>
    <definedName name="_Order2" hidden="1">0</definedName>
    <definedName name="_Regression_Int" hidden="1">1</definedName>
    <definedName name="_Sort" hidden="1">#REF!</definedName>
    <definedName name="_Table2_In1" hidden="1">#REF!</definedName>
    <definedName name="_Table2_In2" hidden="1">#REF!</definedName>
    <definedName name="_Table2_Out" hidden="1">#REF!</definedName>
    <definedName name="anscount" hidden="1">6</definedName>
    <definedName name="b" hidden="1">{#N/A,#N/A,FALSE,"Balance Sheet"}</definedName>
    <definedName name="Borrower">[1]Inputs!$F$11</definedName>
    <definedName name="CCI" hidden="1">{"P&amp;L Mo",#N/A,TRUE,"P&amp;L mo";"CF Mo",#N/A,TRUE,"FCashflow";"BS Mo",#N/A,TRUE,"BS";"CapEx Mo",#N/A,TRUE,"CapEx";"HC Mo",#N/A,TRUE,"Headcount";"KPI Mo",#N/A,TRUE,"KPI"}</definedName>
    <definedName name="CIQWBGuid" hidden="1">"f124878c-1707-48bb-96af-5ac1d6ea7c5e"</definedName>
    <definedName name="circ">[1]Inputs!$H$7</definedName>
    <definedName name="Date">'[1]DCF Valuation'!$X$1</definedName>
    <definedName name="ECFR">[2]Cover!#REF!</definedName>
    <definedName name="FDS" hidden="1">{"bs",#N/A,FALSE,"SCF"}</definedName>
    <definedName name="g" hidden="1">{#N/A,#N/A,TRUE,"Input prnt";#N/A,#N/A,TRUE,"P&amp;L BusPl";"CF BusPlan",#N/A,TRUE,"FCashflow";"BS short",#N/A,TRUE,"BS Qu";#N/A,#N/A,TRUE,"BusPlan Info"}</definedName>
    <definedName name="h" hidden="1">{#N/A,#N/A,FALSE,"Income Statement"}</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"I:\My Documents\Rental\Rates\MyHTML.htm"</definedName>
    <definedName name="HTML_Title" hidden="1">"Total North America"</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TDDEV_EST_REUT" hidden="1">"c5408"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FFO_REUT" hidden="1">"c3843"</definedName>
    <definedName name="IQ_EST_ACT_FFO_SHARE_SHARE_REUT" hidden="1">"c3843"</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BV_DIFF_REUT" hidden="1">"c5433"</definedName>
    <definedName name="IQ_EST_BV_SURPRISE_PERCENT_REUT" hidden="1">"c5434"</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DIFF_REUT" hidden="1">"c3890"</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HARE_SHARE_DIFF_REUT" hidden="1">"c3890"</definedName>
    <definedName name="IQ_EST_FFO_SHARE_SHARE_SURPRISE_PERCENT_REUT" hidden="1">"c3891"</definedName>
    <definedName name="IQ_EST_FFO_SURPRISE_PERCENT" hidden="1">"c1870"</definedName>
    <definedName name="IQ_EST_FFO_SURPRISE_PERCENT_REUT" hidden="1">"c3891"</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BUY_REUT" hidden="1">"c3869"</definedName>
    <definedName name="IQ_EST_NUM_HOLD" hidden="1">"c1761"</definedName>
    <definedName name="IQ_EST_NUM_HOLD_REUT" hidden="1">"c3871"</definedName>
    <definedName name="IQ_EST_NUM_NO_OPINION" hidden="1">"c1758"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EST" hidden="1">"c418"</definedName>
    <definedName name="IQ_FFO_EST_REUT" hidden="1">"c3837"</definedName>
    <definedName name="IQ_FFO_HIGH_EST" hidden="1">"c419"</definedName>
    <definedName name="IQ_FFO_HIGH_EST_REUT" hidden="1">"c3839"</definedName>
    <definedName name="IQ_FFO_LOW_EST" hidden="1">"c420"</definedName>
    <definedName name="IQ_FFO_LOW_EST_REUT" hidden="1">"c3840"</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SHARE_EST_REUT" hidden="1">"c3837"</definedName>
    <definedName name="IQ_FFO_SHARE_SHARE_HIGH_EST_REUT" hidden="1">"c3839"</definedName>
    <definedName name="IQ_FFO_SHARE_SHARE_LOW_EST_REUT" hidden="1">"c3840"</definedName>
    <definedName name="IQ_FFO_SHARE_SHARE_MEDIAN_EST_REUT" hidden="1">"c3838"</definedName>
    <definedName name="IQ_FFO_SHARE_SHARE_NUM_EST_REUT" hidden="1">"c3841"</definedName>
    <definedName name="IQ_FFO_SHARE_SHARE_STDDEV_EST_REUT" hidden="1">"c3842"</definedName>
    <definedName name="IQ_FFO_STDDEV_EST" hidden="1">"c422"</definedName>
    <definedName name="IQ_FFO_STDDEV_EST_REUT" hidden="1">"c3842"</definedName>
    <definedName name="IQ_FH">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_TARGET_PRICE" hidden="1">"c1651"</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EY_MARKET_DEPOSIT_ACCOUNTS_FDIC" hidden="1">"c6553"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42038.7749884259</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SHARE_SHARE_12MONTHS" hidden="1">"c1828"</definedName>
    <definedName name="IQ_PERCENT_CHANGE_EST_FFO_SHARE_SHARE_12MONTHS_CIQ" hidden="1">"c3769"</definedName>
    <definedName name="IQ_PERCENT_CHANGE_EST_FFO_SHARE_SHARE_12MONTHS_REUT" hidden="1">"c3938"</definedName>
    <definedName name="IQ_PERCENT_CHANGE_EST_FFO_SHARE_SHARE_18MONTHS" hidden="1">"c1829"</definedName>
    <definedName name="IQ_PERCENT_CHANGE_EST_FFO_SHARE_SHARE_18MONTHS_CIQ" hidden="1">"c3770"</definedName>
    <definedName name="IQ_PERCENT_CHANGE_EST_FFO_SHARE_SHARE_18MONTHS_REUT" hidden="1">"c3939"</definedName>
    <definedName name="IQ_PERCENT_CHANGE_EST_FFO_SHARE_SHARE_3MONTHS" hidden="1">"c1825"</definedName>
    <definedName name="IQ_PERCENT_CHANGE_EST_FFO_SHARE_SHARE_3MONTHS_CIQ" hidden="1">"c3766"</definedName>
    <definedName name="IQ_PERCENT_CHANGE_EST_FFO_SHARE_SHARE_3MONTHS_REUT" hidden="1">"c3935"</definedName>
    <definedName name="IQ_PERCENT_CHANGE_EST_FFO_SHARE_SHARE_6MONTHS" hidden="1">"c1826"</definedName>
    <definedName name="IQ_PERCENT_CHANGE_EST_FFO_SHARE_SHARE_6MONTHS_CIQ" hidden="1">"c3767"</definedName>
    <definedName name="IQ_PERCENT_CHANGE_EST_FFO_SHARE_SHARE_6MONTHS_REUT" hidden="1">"c3936"</definedName>
    <definedName name="IQ_PERCENT_CHANGE_EST_FFO_SHARE_SHARE_9MONTHS" hidden="1">"c1827"</definedName>
    <definedName name="IQ_PERCENT_CHANGE_EST_FFO_SHARE_SHARE_9MONTHS_CIQ" hidden="1">"c3768"</definedName>
    <definedName name="IQ_PERCENT_CHANGE_EST_FFO_SHARE_SHARE_9MONTHS_REUT" hidden="1">"c3937"</definedName>
    <definedName name="IQ_PERCENT_CHANGE_EST_FFO_SHARE_SHARE_DAY" hidden="1">"c1822"</definedName>
    <definedName name="IQ_PERCENT_CHANGE_EST_FFO_SHARE_SHARE_DAY_CIQ" hidden="1">"c3764"</definedName>
    <definedName name="IQ_PERCENT_CHANGE_EST_FFO_SHARE_SHARE_DAY_REUT" hidden="1">"c3933"</definedName>
    <definedName name="IQ_PERCENT_CHANGE_EST_FFO_SHARE_SHARE_MONTH" hidden="1">"c1824"</definedName>
    <definedName name="IQ_PERCENT_CHANGE_EST_FFO_SHARE_SHARE_MONTH_CIQ" hidden="1">"c3765"</definedName>
    <definedName name="IQ_PERCENT_CHANGE_EST_FFO_SHARE_SHARE_MONTH_REUT" hidden="1">"c3934"</definedName>
    <definedName name="IQ_PERCENT_CHANGE_EST_FFO_SHARE_SHARE_WEEK" hidden="1">"c1823"</definedName>
    <definedName name="IQ_PERCENT_CHANGE_EST_FFO_SHARE_SHARE_WEEK_CIQ" hidden="1">"c3795"</definedName>
    <definedName name="IQ_PERCENT_CHANGE_EST_FFO_SHARE_SHARE_WEEK_REUT" hidden="1">"c3964"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39342.4701273148</definedName>
    <definedName name="IQ_REVOLVING_SECURED_1_4_NON_ACCRUAL_FFIEC" hidden="1">"c13314"</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_LEASES_NON_ACCRUAL_FFIEC" hidden="1">"c13757"</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CompsPublicC5" hidden="1">#REF!</definedName>
    <definedName name="IQRCompsPublicC6" hidden="1">#REF!</definedName>
    <definedName name="IQRCompsPublicC7" hidden="1">#REF!</definedName>
    <definedName name="IQRCompsPublicC8" hidden="1">#REF!</definedName>
    <definedName name="IQRCompsPublicC9" hidden="1">#REF!</definedName>
    <definedName name="IQRSheet6C5" hidden="1">#REF!</definedName>
    <definedName name="IQRSheet6C6" hidden="1">#REF!</definedName>
    <definedName name="IQRSheet6C7" hidden="1">#REF!</definedName>
    <definedName name="IQRSheet6C8" hidden="1">#REF!</definedName>
    <definedName name="IQRSheet6C9" hidden="1">#REF!</definedName>
    <definedName name="irate">[1]Assumptions!$G$14</definedName>
    <definedName name="ITW" hidden="1">{"bs",#N/A,FALSE,"SCF"}</definedName>
    <definedName name="j" hidden="1">{#N/A,#N/A,FALSE,"Memo P&amp;L"}</definedName>
    <definedName name="k" hidden="1">{#N/A,#N/A,FALSE,"Memo Expl"}</definedName>
    <definedName name="limcount" hidden="1">2</definedName>
    <definedName name="LTM">[1]Inputs!$F$15</definedName>
    <definedName name="m" hidden="1">{#N/A,#N/A,FALSE,"Cash Flow"}</definedName>
    <definedName name="n" hidden="1">{#N/A,#N/A,TRUE,"BusPlan Indx";#N/A,#N/A,TRUE,"P&amp;L BusPl";"CF BusPlan",#N/A,TRUE,"FCashflow";"BS QU&amp;Yr Overview",#N/A,TRUE,"BS";"CapEx Yearly",#N/A,TRUE,"CapEx";#N/A,#N/A,TRUE,"BusPlan Info"}</definedName>
    <definedName name="NewLoanLookup">'[3]Data Validation'!$A$54:$B$59</definedName>
    <definedName name="ratio_currency">'[1]Extended Ratio Analysis'!$AV$284</definedName>
    <definedName name="sencount" hidden="1">2</definedName>
    <definedName name="STRADA" hidden="1">{"'Printed'!$A$1:$Z$48","'Printed'!$A$1"}</definedName>
    <definedName name="ticker">[1]Inputs!$F$12</definedName>
    <definedName name="TODAY">[1]Inputs!$F$7</definedName>
    <definedName name="v" hidden="1">{"Tot - no%",#N/A,TRUE,"Total Expenses-s";"COGS - no %",#N/A,TRUE,"COGS-s";"OpEx - no %",#N/A,TRUE,"OpEx-s";"Educ - no %",#N/A,TRUE,"Education-s";"SA no %",#N/A,TRUE,"G&amp;A-s";"SA no %",#N/A,TRUE,"Edu SA";"DVM no %",#N/A,TRUE,"Edu DVM";"DGD no %",#N/A,TRUE,"Edu DGD";"Edu Adm no %",#N/A,TRUE,"Edu Admin";"Admiss no %",#N/A,TRUE,"Admiss";"Place SA no %",#N/A,TRUE,"Placem SA";"Place DVM no %",#N/A,TRUE,"Placem DVM";"Mktg no %",#N/A,TRUE,"Mktg";"Oper no %'",#N/A,TRUE,"Oper";"Libr no %",#N/A,TRUE,"Library";"FinAid no %",#N/A,TRUE,"Fin Aid";"Fin no %",#N/A,TRUE,"Finance";"Techno no %",#N/A,TRUE,"Techn";"Lofts no %",#N/A,TRUE,"Lofts";"IS no %",#N/A,TRUE,"IT";"Corp no %",#N/A,TRUE,"Corp";"HR no %",#N/A,TRUE,"HR";"ArtRel",#N/A,TRUE,"ArtistRel";"General",#N/A,TRUE,"General";"Orient",#N/A,TRUE,"Orient";"Grad",#N/A,TRUE,"Gradu"}</definedName>
    <definedName name="wrn.18._.months._.FC." hidden="1">{"P&amp;L 18 months",#N/A,TRUE,"P&amp;L";"HC 18 months",#N/A,TRUE,"HC calculation";"CF 18 months",#N/A,TRUE,"FCashflow";"BS 18 months",#N/A,TRUE,"BS";"CapEx 18 months",#N/A,TRUE,"CapEx"}</definedName>
    <definedName name="wrn.All." hidden="1">{#N/A,#N/A,FALSE,"Memo P&amp;L";#N/A,#N/A,FALSE,"Memo Expl";#N/A,#N/A,FALSE,"Income Statement";#N/A,#N/A,FALSE,"Balance Sheet";#N/A,#N/A,FALSE,"Cash Flow";#N/A,#N/A,FALSE,"Student Statistics";#N/A,#N/A,FALSE,"student seats 1";#N/A,#N/A,FALSE,"Student Seats"}</definedName>
    <definedName name="wrn.All._.no._.percent." hidden="1">{"Tot - no%",#N/A,TRUE,"Total Expenses-s";"COGS - no %",#N/A,TRUE,"COGS-s";"OpEx - no %",#N/A,TRUE,"OpEx-s";"Educ - no %",#N/A,TRUE,"Education-s";"SA no %",#N/A,TRUE,"G&amp;A-s";"SA no %",#N/A,TRUE,"Edu SA";"DVM no %",#N/A,TRUE,"Edu DVM";"DGD no %",#N/A,TRUE,"Edu DGD";"Edu Adm no %",#N/A,TRUE,"Edu Admin";"Admiss no %",#N/A,TRUE,"Admiss";"Place SA no %",#N/A,TRUE,"Placem SA";"Place DVM no %",#N/A,TRUE,"Placem DVM";"Mktg no %",#N/A,TRUE,"Mktg";"Oper no %'",#N/A,TRUE,"Oper";"Libr no %",#N/A,TRUE,"Library";"FinAid no %",#N/A,TRUE,"Fin Aid";"Fin no %",#N/A,TRUE,"Finance";"Techno no %",#N/A,TRUE,"Techn";"Lofts no %",#N/A,TRUE,"Lofts";"IS no %",#N/A,TRUE,"IT";"Corp no %",#N/A,TRUE,"Corp";"HR no %",#N/A,TRUE,"HR";"ArtRel",#N/A,TRUE,"ArtistRel";"General",#N/A,TRUE,"General";"Orient",#N/A,TRUE,"Orient";"Grad",#N/A,TRUE,"Gradu"}</definedName>
    <definedName name="wrn.balance._.sheet." hidden="1">{"bs",#N/A,FALSE,"SCF"}</definedName>
    <definedName name="wrn.BusPlan." hidden="1">{#N/A,#N/A,TRUE,"BusPlan Indx";#N/A,#N/A,TRUE,"P&amp;L BusPl";"CF BusPlan",#N/A,TRUE,"FCashflow";"BS QU&amp;Yr Overview",#N/A,TRUE,"BS";"CapEx Yearly",#N/A,TRUE,"CapEx";#N/A,#N/A,TRUE,"BusPlan Info"}</definedName>
    <definedName name="wrn.Cash._.Flow." hidden="1">{#N/A,#N/A,FALSE,"Cash Flow"}</definedName>
    <definedName name="wrn.Details." hidden="1">{#N/A,#N/A,TRUE,"Assumptions";"Input short",#N/A,TRUE,"Input";#N/A,#N/A,TRUE,"FC vs Act";"CapEx-Qu",#N/A,TRUE,"CapEx";#N/A,#N/A,TRUE,"HC Detail";"HCcalc-Qu",#N/A,TRUE,"HC calculation";#N/A,#N/A,TRUE,"Project Details";#N/A,#N/A,TRUE,"P&amp;L Qu with Actuals";#N/A,#N/A,TRUE,"FCashflow";#N/A,#N/A,TRUE,"BS Qu"}</definedName>
    <definedName name="wrn.exhibits." hidden="1">{#N/A,#N/A,FALSE,"Base";#N/A,#N/A,FALSE,"TAC";#N/A,#N/A,FALSE,"TDC";#N/A,#N/A,FALSE,"Base (2)";#N/A,#N/A,FALSE,"T-Bonus";#N/A,#N/A,FALSE,"T-Bonus (2)"}</definedName>
    <definedName name="wrn.Financial._.Memo._.Explained." hidden="1">{#N/A,#N/A,FALSE,"Memo Expl"}</definedName>
    <definedName name="wrn.Financial._.Memo._.PL." hidden="1">{#N/A,#N/A,FALSE,"Memo P&amp;L"}</definedName>
    <definedName name="wrn.Income._.Statement." hidden="1">{#N/A,#N/A,FALSE,"Income Statement"}</definedName>
    <definedName name="wrn.InternalPlan." hidden="1">{#N/A,#N/A,TRUE,"Input prnt";#N/A,#N/A,TRUE,"P&amp;L BusPl";"CF BusPlan",#N/A,TRUE,"FCashflow";"BS short",#N/A,TRUE,"BS Qu";#N/A,#N/A,TRUE,"BusPlan Info"}</definedName>
    <definedName name="wrn.Overview." hidden="1">{"Input short",#N/A,TRUE,"Input";"CapTable normal",#N/A,TRUE,"Cap Table";"P&amp;L Yrly normal",#N/A,TRUE,"P&amp;L Yrly";"CF short",#N/A,TRUE,"FCashflow";"BS short",#N/A,TRUE,"BS Qu"}</definedName>
    <definedName name="wrn.Overview._.12._.months." hidden="1">{"P&amp;L Mo",#N/A,TRUE,"P&amp;L mo";"CF Mo",#N/A,TRUE,"FCashflow";"BS Mo",#N/A,TRUE,"BS";"CapEx Mo",#N/A,TRUE,"CapEx";"HC Mo",#N/A,TRUE,"Headcount";"KPI Mo",#N/A,TRUE,"KPI"}</definedName>
    <definedName name="wrn.Overview._.12._.months1" hidden="1">{"P&amp;L Mo",#N/A,TRUE,"P&amp;L mo";"CF Mo",#N/A,TRUE,"FCashflow";"BS Mo",#N/A,TRUE,"BS";"CapEx Mo",#N/A,TRUE,"CapEx";"HC Mo",#N/A,TRUE,"Headcount";"KPI Mo",#N/A,TRUE,"KPI"}</definedName>
    <definedName name="wrn.Overview._.14._.Quarters." hidden="1">{"P&amp;L Qu",#N/A,TRUE,"P&amp;LQu&amp;Yr";"CF Qu",#N/A,TRUE,"FCashflow";"BS Qu",#N/A,TRUE,"BS";"CapEx Qu",#N/A,TRUE,"CapEx";"HC Qu",#N/A,TRUE,"Headcount";"KPI Qu",#N/A,TRUE,"KPI"}</definedName>
    <definedName name="wrn.Overview._.5._.Years." hidden="1">{"P&amp;L Yr",#N/A,TRUE,"P&amp;LQu&amp;Yr";"CF Yr",#N/A,TRUE,"FCashflow";"BS Yr",#N/A,TRUE,"BS";"CapEx Yr",#N/A,TRUE,"CapEx";"HC Yr",#N/A,TRUE,"Headcount";"KPI Yr",#N/A,TRUE,"KPI"}</definedName>
    <definedName name="wrn.Overview1" hidden="1">{"Input short",#N/A,TRUE,"Input";"CapTable normal",#N/A,TRUE,"Cap Table";"P&amp;L Yrly normal",#N/A,TRUE,"P&amp;L Yrly";"CF short",#N/A,TRUE,"FCashflow";"BS short",#N/A,TRUE,"BS Qu"}</definedName>
    <definedName name="wrn.PRINT2." hidden="1">{"PAGE1",#N/A,FALSE,"ADJMODL";"PAGE2",#N/A,FALSE,"ADJMODL";"PAGE3",#N/A,FALSE,"ADJMODL";"PAGE4",#N/A,FALSE,"ADJMODL";"PAGE5",#N/A,FALSE,"ADJMODL";"PAGE6",#N/A,FALSE,"ADJMODL";"PAGE7",#N/A,FALSE,"ADJMODL";"PAGE8",#N/A,FALSE,"ADJMODL"}</definedName>
    <definedName name="wrn.Student._.Seats._.1." hidden="1">{#N/A,#N/A,FALSE,"student seats 1"}</definedName>
    <definedName name="wrn.Student._.Statistics." hidden="1">{#N/A,#N/A,FALSE,"Student Statistics"}</definedName>
    <definedName name="z" hidden="1">{#N/A,#N/A,FALSE,"Memo P&amp;L";#N/A,#N/A,FALSE,"Memo Expl";#N/A,#N/A,FALSE,"Income Statement";#N/A,#N/A,FALSE,"Balance Sheet";#N/A,#N/A,FALSE,"Cash Flow";#N/A,#N/A,FALSE,"Student Statistics";#N/A,#N/A,FALSE,"student seats 1";#N/A,#N/A,FALSE,"Student Seats"}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6" l="1"/>
  <c r="B19" i="3"/>
  <c r="B14" i="6" l="1"/>
  <c r="B14" i="3"/>
  <c r="B21" i="6" l="1"/>
  <c r="B23" i="6" s="1"/>
  <c r="B21" i="3"/>
  <c r="B23" i="3" s="1"/>
  <c r="B27" i="6" l="1"/>
  <c r="B27" i="3"/>
</calcChain>
</file>

<file path=xl/sharedStrings.xml><?xml version="1.0" encoding="utf-8"?>
<sst xmlns="http://schemas.openxmlformats.org/spreadsheetml/2006/main" count="78" uniqueCount="60">
  <si>
    <t>Option A</t>
  </si>
  <si>
    <t>Option B</t>
  </si>
  <si>
    <t>Paycheck Protection Program</t>
  </si>
  <si>
    <t>Average Payroll Calculation Worksheet</t>
  </si>
  <si>
    <t xml:space="preserve">Program Purpose: </t>
  </si>
  <si>
    <t xml:space="preserve">The CARES act provides up to $10 million in funding to businesses with fewer than 500 employees, sole proprietorships, and non profits.  Funding can be provided through June 30, 2020.  Under the terms of the financing, borrowers are not required to pledge collateral provide a personal guaranty.    The program also provides the potential for loan forgiveness, with up to 100% of the loan being forgiven through the Small Business Administration "SBA".  </t>
  </si>
  <si>
    <t>Definitions:</t>
  </si>
  <si>
    <r>
      <t xml:space="preserve">1. </t>
    </r>
    <r>
      <rPr>
        <b/>
        <sz val="11"/>
        <color theme="1"/>
        <rFont val="Calibri"/>
        <family val="2"/>
        <scheme val="minor"/>
      </rPr>
      <t>"Maximum Loan Amount"</t>
    </r>
    <r>
      <rPr>
        <sz val="11"/>
        <color theme="1"/>
        <rFont val="Calibri"/>
        <family val="2"/>
        <scheme val="minor"/>
      </rPr>
      <t xml:space="preserve"> is determined as the lesser of: </t>
    </r>
  </si>
  <si>
    <t xml:space="preserve">              A) $10,000,000.00</t>
  </si>
  <si>
    <r>
      <t xml:space="preserve">2. </t>
    </r>
    <r>
      <rPr>
        <b/>
        <sz val="11"/>
        <color theme="1"/>
        <rFont val="Calibri"/>
        <family val="2"/>
        <scheme val="minor"/>
      </rPr>
      <t xml:space="preserve">"Payroll Costs" </t>
    </r>
    <r>
      <rPr>
        <sz val="11"/>
        <color theme="1"/>
        <rFont val="Calibri"/>
        <family val="2"/>
        <scheme val="minor"/>
      </rPr>
      <t>Include:</t>
    </r>
  </si>
  <si>
    <t>A) Wages, commissions, salary or other similar compensation to an employee or independent contractor,</t>
  </si>
  <si>
    <t>B) Payment of a cash tip or equivalent,</t>
  </si>
  <si>
    <t>C) Payment for vacation, parental, family, medical or sick leave,</t>
  </si>
  <si>
    <t>D) Allowance for dismissal or separation,</t>
  </si>
  <si>
    <t>E) Payment for group health care benefits, including premiums,</t>
  </si>
  <si>
    <t xml:space="preserve">F) Payment of any retirement benefits, and </t>
  </si>
  <si>
    <t>G) Payment of state or local tax assessed on the compensation of employees.</t>
  </si>
  <si>
    <r>
      <t xml:space="preserve">NOTE: The following items are </t>
    </r>
    <r>
      <rPr>
        <b/>
        <sz val="11"/>
        <color rgb="FFFF0000"/>
        <rFont val="Calibri"/>
        <family val="2"/>
        <scheme val="minor"/>
      </rPr>
      <t xml:space="preserve">EXCLUDED </t>
    </r>
    <r>
      <rPr>
        <sz val="11"/>
        <color theme="1"/>
        <rFont val="Calibri"/>
        <family val="2"/>
        <scheme val="minor"/>
      </rPr>
      <t>"Payroll Costs":</t>
    </r>
  </si>
  <si>
    <t>A) The Compensation of any individual employee in excess of an annual salary of $100,000,</t>
  </si>
  <si>
    <t>C) Any compensation of an employee whose principal place of residence is outside the U.S., or</t>
  </si>
  <si>
    <t>D) Any qualified sick leave or family medical leave for which a credit is allowed under the Coronavirus Relief Act</t>
  </si>
  <si>
    <r>
      <rPr>
        <b/>
        <sz val="11"/>
        <color theme="1"/>
        <rFont val="Calibri"/>
        <family val="2"/>
        <scheme val="minor"/>
      </rPr>
      <t>Important:</t>
    </r>
    <r>
      <rPr>
        <sz val="11"/>
        <color theme="1"/>
        <rFont val="Calibri"/>
        <family val="2"/>
        <scheme val="minor"/>
      </rPr>
      <t xml:space="preserve">  </t>
    </r>
    <r>
      <rPr>
        <b/>
        <sz val="11"/>
        <color theme="1"/>
        <rFont val="Calibri"/>
        <family val="2"/>
        <scheme val="minor"/>
      </rPr>
      <t>For NON-SEASONAL EMPLOYERS,</t>
    </r>
    <r>
      <rPr>
        <sz val="11"/>
        <color theme="1"/>
        <rFont val="Calibri"/>
        <family val="2"/>
        <scheme val="minor"/>
      </rPr>
      <t xml:space="preserve"> the following factors can decrease the amount of the loan eligible to be forgiven:</t>
    </r>
  </si>
  <si>
    <t>A) The ratio of reduction in FTEs during the 8-week period following the loan origination when compared to periods in either 2019 or 2020, and</t>
  </si>
  <si>
    <t>B) Reduction in the salary or wages paid to an employee who earned less than $100,000 in annualized salary by more than 25% during the covered period.</t>
  </si>
  <si>
    <r>
      <t xml:space="preserve">Important: For SEASONAL EMPLOYERS, </t>
    </r>
    <r>
      <rPr>
        <sz val="11"/>
        <color theme="1"/>
        <rFont val="Calibri"/>
        <family val="2"/>
        <scheme val="minor"/>
      </rPr>
      <t>the following factors can decrease the amount of the loan eligible to be forgiven:</t>
    </r>
  </si>
  <si>
    <t>A) The ratio of reduction in FTEs during the 8-week period following the loan origination when compared to periods in 2019, and.</t>
  </si>
  <si>
    <t>Important: The two exemptions detailed below WILL NOT reduce the Maximum amount of loan forgiveness:</t>
  </si>
  <si>
    <t>A) If you reduce the number of FTEs between February 15 2020 and April 28 2020 but re-hire the same number of FTEs you had as of February 15 2020 by the end of the 8-week period after loan origination, you will not be penalized with a reduction in loan forgiveness related to the number of FTEs.</t>
  </si>
  <si>
    <t xml:space="preserve">              B) 2.5 x average monthly "Payroll Costs" for the prior 12 months leading up to the loan date</t>
  </si>
  <si>
    <t>B) If you reduce the salary of an employee that earned less than $100,000 by more than 25% between February 15 2020 and April 28 2020 but return the salary of said employee that was earned as of February 15 2020 by the end of the 8-week period after loan origination, you will not be penalized with a reduction in loan forgiveness related to the reduction in salary or wages</t>
  </si>
  <si>
    <t xml:space="preserve">Paycheck Protection Program </t>
  </si>
  <si>
    <t>Payroll Expenditures</t>
  </si>
  <si>
    <t xml:space="preserve"> + Cash Tips &amp; Equivalents</t>
  </si>
  <si>
    <t xml:space="preserve"> + Healthcare Benefits (Including premiums)</t>
  </si>
  <si>
    <t xml:space="preserve"> + Retirement Benefits</t>
  </si>
  <si>
    <t>Total Payroll Expenses</t>
  </si>
  <si>
    <t>Adjustments for Disallowed Expenses</t>
  </si>
  <si>
    <t xml:space="preserve"> - Compensation To Employees Outside the US</t>
  </si>
  <si>
    <t xml:space="preserve"> - FCCRA Qualified Sick Leave </t>
  </si>
  <si>
    <t xml:space="preserve">Total Adjustments </t>
  </si>
  <si>
    <t>Average Monthly Payroll</t>
  </si>
  <si>
    <t>Loan Multiplier</t>
  </si>
  <si>
    <t xml:space="preserve">Loan Amount </t>
  </si>
  <si>
    <t>The maximum allowed loan is limited to $10,000,000.</t>
  </si>
  <si>
    <t>Annual 2019</t>
  </si>
  <si>
    <t>Payroll Calculation Worksheet - Non-Seasonal Company Example</t>
  </si>
  <si>
    <r>
      <t xml:space="preserve">Enter </t>
    </r>
    <r>
      <rPr>
        <b/>
        <sz val="14"/>
        <color rgb="FFFF0000"/>
        <rFont val="Calibri"/>
        <family val="2"/>
        <scheme val="minor"/>
      </rPr>
      <t>your</t>
    </r>
    <r>
      <rPr>
        <b/>
        <sz val="14"/>
        <color theme="1"/>
        <rFont val="Calibri"/>
        <family val="2"/>
        <scheme val="minor"/>
      </rPr>
      <t xml:space="preserve"> 2019 Payroll Costs into the </t>
    </r>
    <r>
      <rPr>
        <b/>
        <u/>
        <sz val="14"/>
        <color rgb="FFFF0000"/>
        <rFont val="Calibri"/>
        <family val="2"/>
        <scheme val="minor"/>
      </rPr>
      <t>yellow</t>
    </r>
    <r>
      <rPr>
        <b/>
        <sz val="14"/>
        <color theme="1"/>
        <rFont val="Calibri"/>
        <family val="2"/>
        <scheme val="minor"/>
      </rPr>
      <t xml:space="preserve"> cells below (which are pre-filled with sample data). </t>
    </r>
  </si>
  <si>
    <t xml:space="preserve"> + State Unemployment Tax</t>
  </si>
  <si>
    <t xml:space="preserve"> + TOTAL Employee Salary, Wages, Commissions, or Similar Compensation (including paid vacation, parental, medical, sick leave, holiday, PTO)</t>
  </si>
  <si>
    <t>Step 1: Calculate Payroll Expenditures
Please reach out to your accountant for help</t>
  </si>
  <si>
    <t>Reference documents including 941 filings, W2s, 1099s, and state unemployment tax returns.</t>
  </si>
  <si>
    <t>12-weeks</t>
  </si>
  <si>
    <r>
      <t xml:space="preserve">Enter </t>
    </r>
    <r>
      <rPr>
        <b/>
        <sz val="14"/>
        <color rgb="FFFF0000"/>
        <rFont val="Calibri"/>
        <family val="2"/>
        <scheme val="minor"/>
      </rPr>
      <t>your</t>
    </r>
    <r>
      <rPr>
        <b/>
        <sz val="14"/>
        <color theme="1"/>
        <rFont val="Calibri"/>
        <family val="2"/>
        <scheme val="minor"/>
      </rPr>
      <t xml:space="preserve"> Payroll Costs for a </t>
    </r>
    <r>
      <rPr>
        <b/>
        <u/>
        <sz val="14"/>
        <color theme="1"/>
        <rFont val="Calibri"/>
        <family val="2"/>
        <scheme val="minor"/>
      </rPr>
      <t>12-week period</t>
    </r>
    <r>
      <rPr>
        <b/>
        <sz val="14"/>
        <color theme="1"/>
        <rFont val="Calibri"/>
        <family val="2"/>
        <scheme val="minor"/>
      </rPr>
      <t xml:space="preserve"> between 2/15/19 (or 3/1/19 if you prefer) through 6/30/19 into the </t>
    </r>
    <r>
      <rPr>
        <b/>
        <u/>
        <sz val="14"/>
        <color rgb="FFFF0000"/>
        <rFont val="Calibri"/>
        <family val="2"/>
        <scheme val="minor"/>
      </rPr>
      <t>yellow</t>
    </r>
    <r>
      <rPr>
        <b/>
        <sz val="14"/>
        <color theme="1"/>
        <rFont val="Calibri"/>
        <family val="2"/>
        <scheme val="minor"/>
      </rPr>
      <t xml:space="preserve"> cells below (which are pre-filled with sample data). </t>
    </r>
  </si>
  <si>
    <t>B) Employer-paid federal payroll taxes,</t>
  </si>
  <si>
    <t>Reference documents including 941 filings, W3, W2s, and state unemployment tax returns.</t>
  </si>
  <si>
    <t>Total Adjusted Payroll Expenses: Applicable Total Annual Payroll</t>
  </si>
  <si>
    <t>Total Adjusted Payroll Expenses / Applicable Total Payroll for the 12 week period</t>
  </si>
  <si>
    <t>Payroll Calculation Worksheet - Seasonal Company Example</t>
  </si>
  <si>
    <t>TOTAL Combined Salary / Wages in excess of $100,000 per employee paid during the 12 week period</t>
  </si>
  <si>
    <t>TOTAL Combined Annual Salary / Wages in excess of $100,000 per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</si>
</sst>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u/>
      <sz val="11"/>
      <color theme="1"/>
      <name val="Calibri"/>
      <family val="2"/>
      <scheme val="minor"/>
    </font>
    <font>
      <b/>
      <sz val="11"/>
      <color rgb="FFFF0000"/>
      <name val="Calibri"/>
      <family val="2"/>
      <scheme val="minor"/>
    </font>
    <font>
      <b/>
      <u/>
      <sz val="14"/>
      <color theme="1"/>
      <name val="Calibri"/>
      <family val="2"/>
      <scheme val="minor"/>
    </font>
    <font>
      <b/>
      <sz val="14"/>
      <color theme="1"/>
      <name val="Calibri"/>
      <family val="2"/>
      <scheme val="minor"/>
    </font>
    <font>
      <b/>
      <sz val="11"/>
      <color rgb="FF0000FF"/>
      <name val="Calibri"/>
      <family val="2"/>
      <scheme val="minor"/>
    </font>
    <font>
      <sz val="11"/>
      <color rgb="FF0000FF"/>
      <name val="Calibri"/>
      <family val="2"/>
      <scheme val="minor"/>
    </font>
    <font>
      <b/>
      <sz val="11"/>
      <name val="Calibri"/>
      <family val="2"/>
      <scheme val="minor"/>
    </font>
    <font>
      <b/>
      <sz val="16"/>
      <color rgb="FF0000FF"/>
      <name val="Calibri"/>
      <family val="2"/>
      <scheme val="minor"/>
    </font>
    <font>
      <b/>
      <sz val="14"/>
      <color rgb="FFFF0000"/>
      <name val="Calibri"/>
      <family val="2"/>
      <scheme val="minor"/>
    </font>
    <font>
      <b/>
      <u/>
      <sz val="14"/>
      <color rgb="FFFF000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rgb="FFFFFF99"/>
        <bgColor indexed="64"/>
      </patternFill>
    </fill>
    <fill>
      <patternFill patternType="solid">
        <fgColor theme="4" tint="0.79998168889431442"/>
        <bgColor indexed="64"/>
      </patternFill>
    </fill>
  </fills>
  <borders count="1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4" fillId="0" borderId="0" xfId="0" applyFont="1"/>
    <xf numFmtId="17" fontId="0" fillId="0" borderId="0" xfId="0" applyNumberFormat="1"/>
    <xf numFmtId="0" fontId="6" fillId="0" borderId="0" xfId="0" applyFont="1" applyAlignment="1">
      <alignment horizontal="right"/>
    </xf>
    <xf numFmtId="0" fontId="0" fillId="0" borderId="0" xfId="0" applyAlignment="1">
      <alignment horizontal="right"/>
    </xf>
    <xf numFmtId="0" fontId="0" fillId="0" borderId="0" xfId="0" applyAlignment="1">
      <alignment horizontal="left" indent="5"/>
    </xf>
    <xf numFmtId="0" fontId="0" fillId="0" borderId="0" xfId="0" applyAlignment="1">
      <alignment horizontal="left" indent="3"/>
    </xf>
    <xf numFmtId="0" fontId="3" fillId="0" borderId="0" xfId="0" applyFont="1" applyAlignment="1">
      <alignment horizontal="left" indent="3"/>
    </xf>
    <xf numFmtId="0" fontId="3" fillId="0" borderId="0" xfId="0" applyFont="1" applyAlignment="1">
      <alignment horizontal="center"/>
    </xf>
    <xf numFmtId="17" fontId="3" fillId="0" borderId="1" xfId="0" applyNumberFormat="1" applyFont="1" applyBorder="1" applyAlignment="1">
      <alignment horizontal="center" vertical="center"/>
    </xf>
    <xf numFmtId="0" fontId="2" fillId="2" borderId="2" xfId="0" quotePrefix="1" applyFont="1" applyFill="1" applyBorder="1" applyAlignment="1">
      <alignment horizontal="center" wrapText="1"/>
    </xf>
    <xf numFmtId="0" fontId="2" fillId="2" borderId="6" xfId="0" quotePrefix="1" applyFont="1" applyFill="1" applyBorder="1" applyAlignment="1">
      <alignment horizontal="center" wrapText="1"/>
    </xf>
    <xf numFmtId="0" fontId="2" fillId="2" borderId="5" xfId="0" quotePrefix="1" applyFont="1" applyFill="1" applyBorder="1" applyAlignment="1">
      <alignment horizontal="center" wrapText="1"/>
    </xf>
    <xf numFmtId="44" fontId="11" fillId="0" borderId="3" xfId="1" applyFont="1" applyFill="1" applyBorder="1" applyProtection="1"/>
    <xf numFmtId="0" fontId="2" fillId="2" borderId="5" xfId="0" applyFont="1" applyFill="1" applyBorder="1" applyAlignment="1">
      <alignment horizontal="center" wrapText="1"/>
    </xf>
    <xf numFmtId="0" fontId="2" fillId="2" borderId="2" xfId="0" quotePrefix="1" applyFont="1" applyFill="1" applyBorder="1" applyAlignment="1">
      <alignment horizontal="center" vertical="center" wrapText="1"/>
    </xf>
    <xf numFmtId="0" fontId="2" fillId="2" borderId="7" xfId="0" quotePrefix="1" applyFont="1" applyFill="1" applyBorder="1" applyAlignment="1">
      <alignment horizontal="center" vertical="center" wrapText="1"/>
    </xf>
    <xf numFmtId="44" fontId="11" fillId="0" borderId="0" xfId="1" applyFont="1" applyFill="1" applyBorder="1" applyProtection="1"/>
    <xf numFmtId="0" fontId="2" fillId="0" borderId="2" xfId="0" quotePrefix="1" applyFont="1" applyBorder="1" applyAlignment="1">
      <alignment horizontal="center" vertical="center" wrapText="1"/>
    </xf>
    <xf numFmtId="164" fontId="11" fillId="0" borderId="3" xfId="1" applyNumberFormat="1" applyFont="1" applyFill="1" applyBorder="1" applyProtection="1"/>
    <xf numFmtId="44" fontId="11" fillId="0" borderId="4" xfId="1" applyFont="1" applyFill="1" applyBorder="1" applyProtection="1"/>
    <xf numFmtId="164" fontId="3" fillId="0" borderId="8" xfId="1" applyNumberFormat="1" applyFont="1" applyFill="1" applyBorder="1" applyProtection="1"/>
    <xf numFmtId="0" fontId="3" fillId="0" borderId="8" xfId="2" applyNumberFormat="1" applyFont="1" applyFill="1" applyBorder="1" applyAlignment="1" applyProtection="1">
      <alignment horizontal="center"/>
    </xf>
    <xf numFmtId="164" fontId="3" fillId="0" borderId="8" xfId="1" applyNumberFormat="1" applyFont="1" applyFill="1" applyBorder="1" applyAlignment="1" applyProtection="1">
      <alignment horizontal="center"/>
    </xf>
    <xf numFmtId="44" fontId="3" fillId="0" borderId="0" xfId="1" applyFont="1" applyFill="1" applyBorder="1" applyProtection="1"/>
    <xf numFmtId="44" fontId="11" fillId="0" borderId="2" xfId="1" applyFont="1" applyFill="1" applyBorder="1" applyProtection="1"/>
    <xf numFmtId="0" fontId="0" fillId="0" borderId="0" xfId="0" applyAlignment="1">
      <alignment wrapText="1"/>
    </xf>
    <xf numFmtId="164" fontId="3" fillId="0" borderId="11" xfId="1" applyNumberFormat="1" applyFont="1" applyFill="1" applyBorder="1" applyProtection="1"/>
    <xf numFmtId="164" fontId="3" fillId="0" borderId="7" xfId="1" applyNumberFormat="1" applyFont="1" applyFill="1" applyBorder="1" applyProtection="1"/>
    <xf numFmtId="44" fontId="11" fillId="0" borderId="9" xfId="1" applyFont="1" applyFill="1" applyBorder="1" applyProtection="1"/>
    <xf numFmtId="164" fontId="10" fillId="3" borderId="10" xfId="1" applyNumberFormat="1" applyFont="1" applyFill="1" applyBorder="1" applyAlignment="1" applyProtection="1">
      <protection locked="0"/>
    </xf>
    <xf numFmtId="164" fontId="10" fillId="3" borderId="10" xfId="1" applyNumberFormat="1" applyFont="1" applyFill="1" applyBorder="1" applyProtection="1">
      <protection locked="0"/>
    </xf>
    <xf numFmtId="44" fontId="10" fillId="3" borderId="8" xfId="1" applyFont="1" applyFill="1" applyBorder="1" applyProtection="1">
      <protection locked="0"/>
    </xf>
    <xf numFmtId="0" fontId="5"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left" vertical="center" wrapText="1" indent="5"/>
    </xf>
    <xf numFmtId="0" fontId="8" fillId="4" borderId="0" xfId="0" applyFont="1" applyFill="1" applyAlignment="1">
      <alignment horizontal="center" vertical="center" wrapText="1"/>
    </xf>
    <xf numFmtId="0" fontId="13" fillId="0" borderId="0" xfId="0" applyFont="1" applyAlignment="1">
      <alignment horizontal="center"/>
    </xf>
    <xf numFmtId="0" fontId="9" fillId="4" borderId="0" xfId="0" applyFont="1" applyFill="1" applyAlignment="1">
      <alignment horizontal="left" vertical="center" wrapText="1"/>
    </xf>
    <xf numFmtId="44" fontId="12" fillId="0" borderId="0" xfId="1" applyFont="1" applyFill="1" applyBorder="1" applyAlignment="1" applyProtection="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57150</xdr:colOff>
      <xdr:row>0</xdr:row>
      <xdr:rowOff>47625</xdr:rowOff>
    </xdr:from>
    <xdr:to>
      <xdr:col>12</xdr:col>
      <xdr:colOff>590685</xdr:colOff>
      <xdr:row>5</xdr:row>
      <xdr:rowOff>9525</xdr:rowOff>
    </xdr:to>
    <xdr:pic>
      <xdr:nvPicPr>
        <xdr:cNvPr id="6" name="Picture 5">
          <a:extLst>
            <a:ext uri="{FF2B5EF4-FFF2-40B4-BE49-F238E27FC236}">
              <a16:creationId xmlns:a16="http://schemas.microsoft.com/office/drawing/2014/main" id="{8B8DA32F-BD4B-4653-9270-DCDEE91519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4350" y="47625"/>
          <a:ext cx="3581535"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3067051</xdr:colOff>
      <xdr:row>3</xdr:row>
      <xdr:rowOff>59147</xdr:rowOff>
    </xdr:to>
    <xdr:pic>
      <xdr:nvPicPr>
        <xdr:cNvPr id="2" name="Picture 1">
          <a:extLst>
            <a:ext uri="{FF2B5EF4-FFF2-40B4-BE49-F238E27FC236}">
              <a16:creationId xmlns:a16="http://schemas.microsoft.com/office/drawing/2014/main" id="{18924133-B6EE-4B08-8BD8-91B02C5EE9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067050" cy="78304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3067051</xdr:colOff>
      <xdr:row>3</xdr:row>
      <xdr:rowOff>59147</xdr:rowOff>
    </xdr:to>
    <xdr:pic>
      <xdr:nvPicPr>
        <xdr:cNvPr id="2" name="Picture 1">
          <a:extLst>
            <a:ext uri="{FF2B5EF4-FFF2-40B4-BE49-F238E27FC236}">
              <a16:creationId xmlns:a16="http://schemas.microsoft.com/office/drawing/2014/main" id="{3E2ECB68-8A16-4109-8CE6-FE95E5FF3B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067050" cy="7830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intranet/Users/bmorton3/AppData/Local/Microsoft/Windows/Temporary%20Internet%20Files/Content.Outlook/QQ4V48NY/CAP%20Charts%20Template%20(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intranet/Users/belliott/AppData/Local/Microsoft/Windows/Temporary%20Internet%20Files/Content.Outlook/708WFKFR/BG%20-%20CAP%20Chart%20Template%20-%206.4.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intrust.sharepoint.com/frontline/Credit/Form%20and%20CAP%20Templates/Copy%20of%20CI%20Mid%20Market%20CAP%20Charts%2009.30.19%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rans Overview"/>
      <sheetName val="S &amp; U"/>
      <sheetName val="_CIQHiddenCacheSheet"/>
      <sheetName val="Historical"/>
      <sheetName val="Assumptions"/>
      <sheetName val="Projections"/>
      <sheetName val="Comps - Pub Isser"/>
      <sheetName val="Comps - Priv Issuer"/>
      <sheetName val="Extended Ratio Analysis"/>
      <sheetName val="DCF Valuation"/>
      <sheetName val="Sheet12"/>
      <sheetName val="Sheet1"/>
      <sheetName val="Sheet3"/>
      <sheetName val="Data Validation"/>
      <sheetName val="Sheet1 (2)"/>
    </sheetNames>
    <sheetDataSet>
      <sheetData sheetId="0">
        <row r="7">
          <cell r="F7">
            <v>42627</v>
          </cell>
          <cell r="H7">
            <v>0</v>
          </cell>
        </row>
        <row r="11">
          <cell r="F11" t="str">
            <v>Press Ganey Holdings, Inc.</v>
          </cell>
        </row>
        <row r="12">
          <cell r="F12" t="str">
            <v>NYSE:PGND</v>
          </cell>
        </row>
        <row r="15">
          <cell r="F15">
            <v>42460</v>
          </cell>
        </row>
      </sheetData>
      <sheetData sheetId="1"/>
      <sheetData sheetId="2"/>
      <sheetData sheetId="3"/>
      <sheetData sheetId="4"/>
      <sheetData sheetId="5">
        <row r="14">
          <cell r="G14">
            <v>1</v>
          </cell>
        </row>
      </sheetData>
      <sheetData sheetId="6"/>
      <sheetData sheetId="7"/>
      <sheetData sheetId="8"/>
      <sheetData sheetId="9">
        <row r="284">
          <cell r="AV284" t="str">
            <v>USD</v>
          </cell>
        </row>
      </sheetData>
      <sheetData sheetId="10"/>
      <sheetData sheetId="1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 Overview"/>
      <sheetName val="S&amp;U, Cap Chart"/>
      <sheetName val="Historical"/>
      <sheetName val="Assumptions"/>
      <sheetName val="_CIQHiddenCacheSheet"/>
      <sheetName val="Projections"/>
      <sheetName val="Comps-Public"/>
      <sheetName val="Comps - Private"/>
    </sheetNames>
    <sheetDataSet>
      <sheetData sheetId="0">
        <row r="7">
          <cell r="H7">
            <v>0</v>
          </cell>
        </row>
      </sheetData>
      <sheetData sheetId="1"/>
      <sheetData sheetId="2">
        <row r="22">
          <cell r="L22">
            <v>0</v>
          </cell>
        </row>
      </sheetData>
      <sheetData sheetId="3">
        <row r="11">
          <cell r="F11" t="str">
            <v>(Invalid Identifier)</v>
          </cell>
        </row>
      </sheetData>
      <sheetData sheetId="4"/>
      <sheetData sheetId="5"/>
      <sheetData sheetId="6">
        <row r="4">
          <cell r="J4">
            <v>2014</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 ACE"/>
      <sheetName val="Page 1 - Int Part"/>
      <sheetName val="Page 1 - Ext Part"/>
      <sheetName val="Sources and Uses"/>
      <sheetName val="Capitalization Summary"/>
      <sheetName val="Ownership"/>
      <sheetName val="Part&amp;Syn Strategy"/>
      <sheetName val="Ancillary Business"/>
      <sheetName val="Policy Exceptions"/>
      <sheetName val="Data Validation"/>
      <sheetName val="Interim Financials"/>
      <sheetName val="Actual Financial Performance"/>
      <sheetName val="Adjusted Cash Flow"/>
      <sheetName val="Proj Financial Performance"/>
      <sheetName val="Downside Financial Performance"/>
      <sheetName val="Qrtly Financial Perf"/>
      <sheetName val="Leverage Analysis"/>
      <sheetName val="Fixed-Variable Costs"/>
      <sheetName val="Sales Concentration"/>
      <sheetName val="Balance Sheet"/>
      <sheetName val="Accounts Payable"/>
      <sheetName val="Working Capital Analysis"/>
      <sheetName val="Total Collateral Summary"/>
      <sheetName val="Existing BBC "/>
      <sheetName val="BB TTM History - Summary"/>
      <sheetName val="BB TTM History - Detail"/>
      <sheetName val="Account Receivables"/>
      <sheetName val="Inventory"/>
      <sheetName val="Field Exam Results"/>
      <sheetName val="M&amp;E"/>
      <sheetName val="Real Estate"/>
      <sheetName val="CE&amp;A Under $1MM"/>
      <sheetName val="Small Business - Cash Flow"/>
      <sheetName val="Small Business - Balance Sheet"/>
      <sheetName val="Personal Financial Statement"/>
      <sheetName val="Pricing Grid"/>
      <sheetName val="Covenant Compliance"/>
      <sheetName val="Cov Calculation Charts"/>
      <sheetName val="Tracking Requirements"/>
    </sheetNames>
    <sheetDataSet>
      <sheetData sheetId="0"/>
      <sheetData sheetId="1"/>
      <sheetData sheetId="2"/>
      <sheetData sheetId="3"/>
      <sheetData sheetId="4"/>
      <sheetData sheetId="5"/>
      <sheetData sheetId="6"/>
      <sheetData sheetId="7"/>
      <sheetData sheetId="8"/>
      <sheetData sheetId="9">
        <row r="54">
          <cell r="A54" t="str">
            <v>Pick</v>
          </cell>
          <cell r="B54" t="str">
            <v>Pick</v>
          </cell>
        </row>
        <row r="55">
          <cell r="A55" t="str">
            <v>Commercial CRE/C&amp;I</v>
          </cell>
          <cell r="B55" t="str">
            <v>CommercialCRECI</v>
          </cell>
        </row>
        <row r="56">
          <cell r="A56" t="str">
            <v>Small Business/SBA</v>
          </cell>
          <cell r="B56" t="str">
            <v>SmallBusSBA</v>
          </cell>
        </row>
        <row r="57">
          <cell r="A57" t="str">
            <v>Consumer Loans (including HELOCs)</v>
          </cell>
          <cell r="B57" t="str">
            <v>ConsumerLoan</v>
          </cell>
        </row>
        <row r="58">
          <cell r="A58" t="str">
            <v>Residential Mortgage - 1st &amp; 2nd Closed End Mortgages (Wintrust Mortgage Originated)</v>
          </cell>
          <cell r="B58" t="str">
            <v>ResidentialMortg</v>
          </cell>
        </row>
        <row r="59">
          <cell r="A59" t="str">
            <v>Leasing</v>
          </cell>
          <cell r="B59" t="str">
            <v>Leasing</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C7476-D4E4-4CC1-8FC4-C83D45D13276}">
  <sheetPr>
    <tabColor theme="4" tint="-0.499984740745262"/>
  </sheetPr>
  <dimension ref="A1:S41"/>
  <sheetViews>
    <sheetView showGridLines="0" topLeftCell="A23" workbookViewId="0">
      <selection activeCell="D27" sqref="D27"/>
    </sheetView>
  </sheetViews>
  <sheetFormatPr defaultRowHeight="15" x14ac:dyDescent="0.25"/>
  <sheetData>
    <row r="1" spans="1:19" x14ac:dyDescent="0.25">
      <c r="A1" s="1" t="s">
        <v>0</v>
      </c>
    </row>
    <row r="2" spans="1:19" x14ac:dyDescent="0.25">
      <c r="A2" s="1" t="s">
        <v>1</v>
      </c>
    </row>
    <row r="6" spans="1:19" ht="21" x14ac:dyDescent="0.35">
      <c r="B6" s="33" t="s">
        <v>2</v>
      </c>
      <c r="C6" s="33"/>
      <c r="D6" s="33"/>
      <c r="E6" s="33"/>
      <c r="F6" s="33"/>
      <c r="G6" s="33"/>
      <c r="H6" s="33"/>
      <c r="I6" s="33"/>
      <c r="J6" s="33"/>
      <c r="K6" s="33"/>
      <c r="L6" s="33"/>
      <c r="M6" s="33"/>
      <c r="N6" s="33"/>
      <c r="O6" s="33"/>
      <c r="P6" s="33"/>
      <c r="Q6" s="33"/>
      <c r="R6" s="33"/>
      <c r="S6" s="33"/>
    </row>
    <row r="7" spans="1:19" ht="21" x14ac:dyDescent="0.35">
      <c r="B7" s="33" t="s">
        <v>3</v>
      </c>
      <c r="C7" s="33"/>
      <c r="D7" s="33"/>
      <c r="E7" s="33"/>
      <c r="F7" s="33"/>
      <c r="G7" s="33"/>
      <c r="H7" s="33"/>
      <c r="I7" s="33"/>
      <c r="J7" s="33"/>
      <c r="K7" s="33"/>
      <c r="L7" s="33"/>
      <c r="M7" s="33"/>
      <c r="N7" s="33"/>
      <c r="O7" s="33"/>
      <c r="P7" s="33"/>
      <c r="Q7" s="33"/>
      <c r="R7" s="33"/>
      <c r="S7" s="33"/>
    </row>
    <row r="8" spans="1:19" x14ac:dyDescent="0.25">
      <c r="B8" s="2"/>
      <c r="C8" s="2"/>
      <c r="D8" s="2"/>
      <c r="E8" s="2"/>
      <c r="F8" s="2"/>
      <c r="G8" s="2"/>
      <c r="H8" s="2"/>
      <c r="I8" s="2"/>
      <c r="J8" s="2"/>
      <c r="K8" s="2"/>
      <c r="L8" s="2"/>
      <c r="M8" s="2"/>
    </row>
    <row r="9" spans="1:19" x14ac:dyDescent="0.25">
      <c r="B9" s="3" t="s">
        <v>4</v>
      </c>
      <c r="C9" s="34" t="s">
        <v>5</v>
      </c>
      <c r="D9" s="34"/>
      <c r="E9" s="34"/>
      <c r="F9" s="34"/>
      <c r="G9" s="34"/>
      <c r="H9" s="34"/>
      <c r="I9" s="34"/>
      <c r="J9" s="34"/>
      <c r="K9" s="34"/>
      <c r="L9" s="34"/>
      <c r="M9" s="34"/>
      <c r="N9" s="34"/>
      <c r="O9" s="34"/>
      <c r="P9" s="34"/>
      <c r="Q9" s="34"/>
      <c r="R9" s="34"/>
    </row>
    <row r="10" spans="1:19" ht="33.75" customHeight="1" x14ac:dyDescent="0.25">
      <c r="B10" s="4"/>
      <c r="C10" s="34"/>
      <c r="D10" s="34"/>
      <c r="E10" s="34"/>
      <c r="F10" s="34"/>
      <c r="G10" s="34"/>
      <c r="H10" s="34"/>
      <c r="I10" s="34"/>
      <c r="J10" s="34"/>
      <c r="K10" s="34"/>
      <c r="L10" s="34"/>
      <c r="M10" s="34"/>
      <c r="N10" s="34"/>
      <c r="O10" s="34"/>
      <c r="P10" s="34"/>
      <c r="Q10" s="34"/>
      <c r="R10" s="34"/>
    </row>
    <row r="11" spans="1:19" x14ac:dyDescent="0.25">
      <c r="B11" s="4"/>
    </row>
    <row r="12" spans="1:19" x14ac:dyDescent="0.25">
      <c r="B12" s="3" t="s">
        <v>6</v>
      </c>
      <c r="C12" s="35" t="s">
        <v>7</v>
      </c>
      <c r="D12" s="35"/>
      <c r="E12" s="35"/>
      <c r="F12" s="35"/>
      <c r="G12" s="35"/>
      <c r="H12" s="35"/>
      <c r="I12" s="35"/>
      <c r="J12" s="35"/>
      <c r="K12" s="35"/>
      <c r="L12" s="35"/>
      <c r="M12" s="35"/>
      <c r="N12" s="35"/>
      <c r="O12" s="35"/>
      <c r="P12" s="35"/>
      <c r="Q12" s="35"/>
      <c r="R12" s="35"/>
    </row>
    <row r="13" spans="1:19" x14ac:dyDescent="0.25">
      <c r="B13" s="4"/>
      <c r="C13" t="s">
        <v>8</v>
      </c>
    </row>
    <row r="14" spans="1:19" x14ac:dyDescent="0.25">
      <c r="B14" s="4"/>
      <c r="C14" t="s">
        <v>28</v>
      </c>
    </row>
    <row r="15" spans="1:19" x14ac:dyDescent="0.25">
      <c r="B15" s="4"/>
    </row>
    <row r="16" spans="1:19" x14ac:dyDescent="0.25">
      <c r="B16" s="4"/>
      <c r="C16" t="s">
        <v>9</v>
      </c>
    </row>
    <row r="17" spans="2:3" x14ac:dyDescent="0.25">
      <c r="B17" s="4"/>
      <c r="C17" s="5" t="s">
        <v>10</v>
      </c>
    </row>
    <row r="18" spans="2:3" x14ac:dyDescent="0.25">
      <c r="B18" s="4"/>
      <c r="C18" s="5" t="s">
        <v>11</v>
      </c>
    </row>
    <row r="19" spans="2:3" x14ac:dyDescent="0.25">
      <c r="B19" s="4"/>
      <c r="C19" s="5" t="s">
        <v>12</v>
      </c>
    </row>
    <row r="20" spans="2:3" x14ac:dyDescent="0.25">
      <c r="B20" s="4"/>
      <c r="C20" s="5" t="s">
        <v>13</v>
      </c>
    </row>
    <row r="21" spans="2:3" x14ac:dyDescent="0.25">
      <c r="B21" s="4"/>
      <c r="C21" s="5" t="s">
        <v>14</v>
      </c>
    </row>
    <row r="22" spans="2:3" x14ac:dyDescent="0.25">
      <c r="B22" s="4"/>
      <c r="C22" s="5" t="s">
        <v>15</v>
      </c>
    </row>
    <row r="23" spans="2:3" x14ac:dyDescent="0.25">
      <c r="B23" s="4"/>
      <c r="C23" s="5" t="s">
        <v>16</v>
      </c>
    </row>
    <row r="24" spans="2:3" x14ac:dyDescent="0.25">
      <c r="B24" s="4"/>
    </row>
    <row r="25" spans="2:3" x14ac:dyDescent="0.25">
      <c r="B25" s="4"/>
      <c r="C25" s="5" t="s">
        <v>17</v>
      </c>
    </row>
    <row r="26" spans="2:3" x14ac:dyDescent="0.25">
      <c r="B26" s="4"/>
      <c r="C26" s="5" t="s">
        <v>18</v>
      </c>
    </row>
    <row r="27" spans="2:3" x14ac:dyDescent="0.25">
      <c r="B27" s="4"/>
      <c r="C27" s="5" t="s">
        <v>53</v>
      </c>
    </row>
    <row r="28" spans="2:3" x14ac:dyDescent="0.25">
      <c r="B28" s="4"/>
      <c r="C28" s="5" t="s">
        <v>19</v>
      </c>
    </row>
    <row r="29" spans="2:3" x14ac:dyDescent="0.25">
      <c r="B29" s="4"/>
      <c r="C29" s="5" t="s">
        <v>20</v>
      </c>
    </row>
    <row r="30" spans="2:3" x14ac:dyDescent="0.25">
      <c r="B30" s="4"/>
    </row>
    <row r="31" spans="2:3" x14ac:dyDescent="0.25">
      <c r="B31" s="4"/>
      <c r="C31" s="6" t="s">
        <v>21</v>
      </c>
    </row>
    <row r="32" spans="2:3" x14ac:dyDescent="0.25">
      <c r="B32" s="4"/>
      <c r="C32" s="5" t="s">
        <v>22</v>
      </c>
    </row>
    <row r="33" spans="2:18" x14ac:dyDescent="0.25">
      <c r="B33" s="4"/>
      <c r="C33" s="5" t="s">
        <v>23</v>
      </c>
    </row>
    <row r="34" spans="2:18" x14ac:dyDescent="0.25">
      <c r="B34" s="4"/>
      <c r="C34" s="5"/>
    </row>
    <row r="35" spans="2:18" x14ac:dyDescent="0.25">
      <c r="B35" s="4"/>
      <c r="C35" s="7" t="s">
        <v>24</v>
      </c>
    </row>
    <row r="36" spans="2:18" x14ac:dyDescent="0.25">
      <c r="B36" s="4"/>
      <c r="C36" s="5" t="s">
        <v>25</v>
      </c>
    </row>
    <row r="37" spans="2:18" x14ac:dyDescent="0.25">
      <c r="B37" s="4"/>
      <c r="C37" s="5" t="s">
        <v>23</v>
      </c>
    </row>
    <row r="38" spans="2:18" x14ac:dyDescent="0.25">
      <c r="B38" s="4"/>
      <c r="C38" s="5"/>
    </row>
    <row r="39" spans="2:18" x14ac:dyDescent="0.25">
      <c r="B39" s="4"/>
      <c r="C39" s="7" t="s">
        <v>26</v>
      </c>
    </row>
    <row r="40" spans="2:18" ht="28.5" customHeight="1" x14ac:dyDescent="0.25">
      <c r="B40" s="4"/>
      <c r="C40" s="36" t="s">
        <v>27</v>
      </c>
      <c r="D40" s="36"/>
      <c r="E40" s="36"/>
      <c r="F40" s="36"/>
      <c r="G40" s="36"/>
      <c r="H40" s="36"/>
      <c r="I40" s="36"/>
      <c r="J40" s="36"/>
      <c r="K40" s="36"/>
      <c r="L40" s="36"/>
      <c r="M40" s="36"/>
      <c r="N40" s="36"/>
      <c r="O40" s="36"/>
      <c r="P40" s="36"/>
      <c r="Q40" s="36"/>
      <c r="R40" s="36"/>
    </row>
    <row r="41" spans="2:18" ht="45" customHeight="1" x14ac:dyDescent="0.25">
      <c r="B41" s="4"/>
      <c r="C41" s="36" t="s">
        <v>29</v>
      </c>
      <c r="D41" s="36"/>
      <c r="E41" s="36"/>
      <c r="F41" s="36"/>
      <c r="G41" s="36"/>
      <c r="H41" s="36"/>
      <c r="I41" s="36"/>
      <c r="J41" s="36"/>
      <c r="K41" s="36"/>
      <c r="L41" s="36"/>
      <c r="M41" s="36"/>
      <c r="N41" s="36"/>
      <c r="O41" s="36"/>
      <c r="P41" s="36"/>
      <c r="Q41" s="36"/>
      <c r="R41" s="36"/>
    </row>
  </sheetData>
  <sheetProtection algorithmName="SHA-512" hashValue="m7C8T9ATXGGA6SRxh9J0U7s4m8/VjvUwDNyqTL42rDwFSzferGp4g1H9pVaQaMHUpYFQf/HGihh2DdXhwi58TA==" saltValue="7kRGZSPVyQRh1iKCLOdWvQ==" spinCount="100000" sheet="1" objects="1" scenarios="1" selectLockedCells="1"/>
  <mergeCells count="6">
    <mergeCell ref="C41:R41"/>
    <mergeCell ref="B6:S6"/>
    <mergeCell ref="B7:S7"/>
    <mergeCell ref="C9:R10"/>
    <mergeCell ref="C12:R12"/>
    <mergeCell ref="C40:R4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F768-D832-43E6-8825-028150D1B7A4}">
  <sheetPr>
    <tabColor theme="4" tint="0.39997558519241921"/>
  </sheetPr>
  <dimension ref="A2:N27"/>
  <sheetViews>
    <sheetView showGridLines="0" tabSelected="1" workbookViewId="0">
      <pane ySplit="3" topLeftCell="A4" activePane="bottomLeft" state="frozen"/>
      <selection pane="bottomLeft" activeCell="B8" sqref="B8"/>
    </sheetView>
  </sheetViews>
  <sheetFormatPr defaultRowHeight="15" x14ac:dyDescent="0.25"/>
  <cols>
    <col min="1" max="1" width="74.5703125" customWidth="1"/>
    <col min="2" max="2" width="25.7109375" customWidth="1"/>
    <col min="3" max="3" width="6.85546875" customWidth="1"/>
    <col min="4" max="4" width="20.85546875" customWidth="1"/>
    <col min="5" max="5" width="22" customWidth="1"/>
    <col min="6" max="6" width="5.140625" customWidth="1"/>
    <col min="7" max="7" width="7.85546875" customWidth="1"/>
    <col min="8" max="8" width="15" hidden="1" customWidth="1"/>
    <col min="9" max="9" width="5.85546875" customWidth="1"/>
    <col min="10" max="10" width="15" hidden="1" customWidth="1"/>
    <col min="11" max="11" width="10.5703125" customWidth="1"/>
    <col min="12" max="12" width="3.85546875" customWidth="1"/>
    <col min="13" max="13" width="4" customWidth="1"/>
  </cols>
  <sheetData>
    <row r="2" spans="1:14" ht="21" x14ac:dyDescent="0.35">
      <c r="A2" s="33" t="s">
        <v>30</v>
      </c>
      <c r="B2" s="33"/>
      <c r="C2" s="33"/>
      <c r="D2" s="33"/>
      <c r="E2" s="33"/>
      <c r="F2" s="33"/>
      <c r="G2" s="33"/>
      <c r="H2" s="33"/>
      <c r="I2" s="33"/>
      <c r="J2" s="33"/>
      <c r="K2" s="33"/>
      <c r="L2" s="33"/>
      <c r="M2" s="33"/>
    </row>
    <row r="3" spans="1:14" ht="21" x14ac:dyDescent="0.35">
      <c r="A3" s="38" t="s">
        <v>45</v>
      </c>
      <c r="B3" s="38"/>
      <c r="C3" s="38"/>
      <c r="D3" s="38"/>
      <c r="E3" s="38"/>
      <c r="F3" s="38"/>
      <c r="G3" s="38"/>
      <c r="H3" s="38"/>
      <c r="I3" s="38"/>
      <c r="J3" s="38"/>
      <c r="K3" s="38"/>
      <c r="L3" s="38"/>
      <c r="M3" s="38"/>
    </row>
    <row r="5" spans="1:14" s="26" customFormat="1" ht="15" customHeight="1" x14ac:dyDescent="0.25">
      <c r="A5" s="37" t="s">
        <v>49</v>
      </c>
      <c r="B5" s="39" t="s">
        <v>46</v>
      </c>
      <c r="C5" s="39"/>
      <c r="D5" s="39"/>
      <c r="E5" s="39"/>
      <c r="F5" s="17"/>
      <c r="G5" s="17"/>
      <c r="H5" s="17"/>
      <c r="I5" s="17"/>
      <c r="J5" s="17"/>
      <c r="K5" s="17"/>
      <c r="L5" s="17"/>
      <c r="M5" s="17"/>
      <c r="N5" s="17"/>
    </row>
    <row r="6" spans="1:14" s="26" customFormat="1" ht="36" customHeight="1" x14ac:dyDescent="0.25">
      <c r="A6" s="37"/>
      <c r="B6" s="39"/>
      <c r="C6" s="39"/>
      <c r="D6" s="39"/>
      <c r="E6" s="39"/>
      <c r="F6" s="17"/>
      <c r="G6" s="17"/>
      <c r="H6" s="17"/>
      <c r="I6" s="17"/>
      <c r="J6" s="17"/>
      <c r="K6" s="17"/>
      <c r="L6" s="17"/>
      <c r="M6" s="17"/>
      <c r="N6" s="17"/>
    </row>
    <row r="7" spans="1:14" ht="15.75" thickBot="1" x14ac:dyDescent="0.3">
      <c r="A7" s="8" t="s">
        <v>31</v>
      </c>
      <c r="B7" s="9" t="s">
        <v>44</v>
      </c>
      <c r="C7" s="17"/>
      <c r="D7" s="17"/>
      <c r="E7" s="17"/>
      <c r="F7" s="17"/>
      <c r="G7" s="17"/>
      <c r="H7" s="17"/>
      <c r="I7" s="17"/>
      <c r="J7" s="17"/>
      <c r="K7" s="17"/>
      <c r="L7" s="17"/>
      <c r="M7" s="17"/>
      <c r="N7" s="17"/>
    </row>
    <row r="8" spans="1:14" ht="36.75" customHeight="1" thickBot="1" x14ac:dyDescent="0.3">
      <c r="A8" s="10" t="s">
        <v>48</v>
      </c>
      <c r="B8" s="30">
        <v>350000</v>
      </c>
      <c r="C8" s="29"/>
      <c r="D8" s="40" t="s">
        <v>54</v>
      </c>
      <c r="E8" s="40"/>
      <c r="F8" s="17"/>
      <c r="G8" s="17"/>
      <c r="H8" s="17"/>
      <c r="I8" s="17"/>
      <c r="J8" s="17"/>
      <c r="K8" s="17"/>
      <c r="L8" s="17"/>
      <c r="M8" s="17"/>
    </row>
    <row r="9" spans="1:14" ht="15.75" customHeight="1" thickBot="1" x14ac:dyDescent="0.3">
      <c r="A9" s="11" t="s">
        <v>32</v>
      </c>
      <c r="B9" s="30">
        <v>5000</v>
      </c>
      <c r="C9" s="17"/>
      <c r="D9" s="40"/>
      <c r="E9" s="40"/>
      <c r="F9" s="17"/>
      <c r="G9" s="17"/>
      <c r="H9" s="17"/>
      <c r="I9" s="17"/>
      <c r="J9" s="17"/>
      <c r="K9" s="17"/>
      <c r="L9" s="17"/>
      <c r="M9" s="17"/>
    </row>
    <row r="10" spans="1:14" ht="15.75" customHeight="1" thickBot="1" x14ac:dyDescent="0.3">
      <c r="A10" s="11" t="s">
        <v>33</v>
      </c>
      <c r="B10" s="30">
        <v>18000</v>
      </c>
      <c r="C10" s="17"/>
      <c r="D10" s="40"/>
      <c r="E10" s="40"/>
      <c r="F10" s="17"/>
      <c r="G10" s="17"/>
      <c r="H10" s="17"/>
      <c r="I10" s="17"/>
      <c r="J10" s="17"/>
      <c r="K10" s="17"/>
      <c r="L10" s="17"/>
      <c r="M10" s="17"/>
    </row>
    <row r="11" spans="1:14" ht="15.75" customHeight="1" thickBot="1" x14ac:dyDescent="0.3">
      <c r="A11" s="11" t="s">
        <v>34</v>
      </c>
      <c r="B11" s="30">
        <v>6000</v>
      </c>
      <c r="C11" s="17"/>
      <c r="D11" s="40"/>
      <c r="E11" s="40"/>
      <c r="F11" s="17"/>
      <c r="G11" s="17"/>
      <c r="H11" s="17"/>
      <c r="I11" s="17"/>
      <c r="J11" s="17"/>
      <c r="K11" s="17"/>
      <c r="L11" s="17"/>
      <c r="M11" s="17"/>
    </row>
    <row r="12" spans="1:14" ht="15.75" customHeight="1" thickBot="1" x14ac:dyDescent="0.3">
      <c r="A12" s="12" t="s">
        <v>47</v>
      </c>
      <c r="B12" s="30">
        <v>3000</v>
      </c>
      <c r="C12" s="17"/>
      <c r="D12" s="40"/>
      <c r="E12" s="40"/>
      <c r="F12" s="17"/>
      <c r="G12" s="17"/>
      <c r="H12" s="17"/>
      <c r="I12" s="17"/>
      <c r="J12" s="17"/>
      <c r="K12" s="17"/>
      <c r="L12" s="17"/>
      <c r="M12" s="17"/>
    </row>
    <row r="13" spans="1:14" ht="4.5" customHeight="1" thickBot="1" x14ac:dyDescent="0.3">
      <c r="A13" s="13"/>
      <c r="B13" s="25"/>
      <c r="C13" s="17"/>
      <c r="D13" s="40"/>
      <c r="E13" s="40"/>
      <c r="F13" s="17"/>
      <c r="G13" s="17"/>
      <c r="H13" s="17"/>
      <c r="I13" s="17"/>
      <c r="J13" s="17"/>
      <c r="K13" s="17"/>
      <c r="L13" s="17"/>
      <c r="M13" s="17"/>
    </row>
    <row r="14" spans="1:14" ht="15.75" thickBot="1" x14ac:dyDescent="0.3">
      <c r="A14" s="14" t="s">
        <v>35</v>
      </c>
      <c r="B14" s="27">
        <f>+(SUM(B8:B12))</f>
        <v>382000</v>
      </c>
      <c r="C14" s="17"/>
      <c r="D14" s="40"/>
      <c r="E14" s="40"/>
      <c r="F14" s="17"/>
      <c r="G14" s="17"/>
      <c r="H14" s="17"/>
      <c r="I14" s="17"/>
      <c r="J14" s="17"/>
      <c r="K14" s="17"/>
      <c r="L14" s="17"/>
      <c r="M14" s="17"/>
    </row>
    <row r="15" spans="1:14" ht="15.75" thickBot="1" x14ac:dyDescent="0.3">
      <c r="A15" s="8" t="s">
        <v>36</v>
      </c>
      <c r="B15" s="25"/>
      <c r="C15" s="17"/>
      <c r="D15" s="40"/>
      <c r="E15" s="40"/>
      <c r="F15" s="17"/>
      <c r="G15" s="17"/>
      <c r="H15" s="17"/>
      <c r="I15" s="17"/>
      <c r="J15" s="17"/>
      <c r="K15" s="17"/>
      <c r="L15" s="17"/>
      <c r="M15" s="17"/>
    </row>
    <row r="16" spans="1:14" ht="15.75" thickBot="1" x14ac:dyDescent="0.3">
      <c r="A16" s="15" t="s">
        <v>59</v>
      </c>
      <c r="B16" s="32">
        <v>40000</v>
      </c>
      <c r="C16" s="17"/>
      <c r="D16" s="40"/>
      <c r="E16" s="40"/>
      <c r="F16" s="17"/>
      <c r="G16" s="17"/>
      <c r="H16" s="17"/>
      <c r="I16" s="17"/>
      <c r="J16" s="17"/>
      <c r="K16" s="17"/>
      <c r="L16" s="17"/>
      <c r="M16" s="17"/>
    </row>
    <row r="17" spans="1:14" ht="15.75" thickBot="1" x14ac:dyDescent="0.3">
      <c r="A17" s="15" t="s">
        <v>37</v>
      </c>
      <c r="B17" s="31">
        <v>10000</v>
      </c>
      <c r="C17" s="17"/>
      <c r="D17" s="40"/>
      <c r="E17" s="40"/>
      <c r="F17" s="17"/>
      <c r="G17" s="17"/>
      <c r="H17" s="17"/>
      <c r="I17" s="17"/>
      <c r="J17" s="17"/>
      <c r="K17" s="17"/>
      <c r="L17" s="17"/>
      <c r="M17" s="17"/>
    </row>
    <row r="18" spans="1:14" ht="15.75" thickBot="1" x14ac:dyDescent="0.3">
      <c r="A18" s="15" t="s">
        <v>38</v>
      </c>
      <c r="B18" s="31">
        <v>2500</v>
      </c>
      <c r="C18" s="17"/>
      <c r="D18" s="40"/>
      <c r="E18" s="40"/>
      <c r="F18" s="17"/>
      <c r="G18" s="17"/>
      <c r="H18" s="17"/>
      <c r="I18" s="17"/>
      <c r="J18" s="17"/>
      <c r="K18" s="17"/>
      <c r="L18" s="17"/>
      <c r="M18" s="17"/>
    </row>
    <row r="19" spans="1:14" ht="16.5" thickTop="1" thickBot="1" x14ac:dyDescent="0.3">
      <c r="A19" s="16" t="s">
        <v>39</v>
      </c>
      <c r="B19" s="28">
        <f>+SUM(B16:B18)</f>
        <v>52500</v>
      </c>
      <c r="C19" s="17"/>
      <c r="D19" s="40"/>
      <c r="E19" s="40"/>
      <c r="F19" s="17"/>
      <c r="G19" s="17"/>
      <c r="H19" s="17"/>
      <c r="I19" s="17"/>
      <c r="J19" s="17"/>
      <c r="K19" s="17"/>
      <c r="L19" s="17"/>
      <c r="M19" s="17"/>
      <c r="N19" s="17"/>
    </row>
    <row r="20" spans="1:14" ht="4.5" customHeight="1" thickBot="1" x14ac:dyDescent="0.3">
      <c r="A20" s="18"/>
      <c r="B20" s="19"/>
      <c r="C20" s="17"/>
      <c r="D20" s="40"/>
      <c r="E20" s="40"/>
      <c r="F20" s="17"/>
      <c r="G20" s="17"/>
      <c r="H20" s="17"/>
      <c r="I20" s="17"/>
      <c r="J20" s="17"/>
      <c r="K20" s="17"/>
      <c r="L20" s="17"/>
      <c r="M20" s="17"/>
    </row>
    <row r="21" spans="1:14" ht="15.75" thickBot="1" x14ac:dyDescent="0.3">
      <c r="A21" s="15" t="s">
        <v>55</v>
      </c>
      <c r="B21" s="21">
        <f>+B14-B19</f>
        <v>329500</v>
      </c>
      <c r="C21" s="17"/>
      <c r="D21" s="40"/>
      <c r="E21" s="40"/>
      <c r="F21" s="17"/>
      <c r="G21" s="17"/>
      <c r="H21" s="17"/>
      <c r="I21" s="17"/>
      <c r="J21" s="17"/>
      <c r="K21" s="17"/>
      <c r="L21" s="17"/>
      <c r="M21" s="17"/>
    </row>
    <row r="22" spans="1:14" ht="10.5" customHeight="1" thickBot="1" x14ac:dyDescent="0.3">
      <c r="B22" s="20"/>
      <c r="C22" s="17"/>
      <c r="D22" s="40"/>
      <c r="E22" s="40"/>
      <c r="F22" s="17"/>
      <c r="G22" s="17"/>
      <c r="H22" s="17"/>
      <c r="I22" s="17"/>
      <c r="J22" s="17"/>
      <c r="K22" s="17"/>
      <c r="L22" s="17"/>
      <c r="M22" s="17"/>
    </row>
    <row r="23" spans="1:14" ht="15.75" thickBot="1" x14ac:dyDescent="0.3">
      <c r="A23" s="15" t="s">
        <v>40</v>
      </c>
      <c r="B23" s="21">
        <f>+B21/12</f>
        <v>27458.333333333332</v>
      </c>
      <c r="C23" s="17"/>
      <c r="D23" s="17"/>
      <c r="E23" s="17"/>
      <c r="F23" s="17"/>
      <c r="G23" s="17"/>
      <c r="H23" s="17"/>
      <c r="I23" s="17"/>
      <c r="J23" s="17"/>
      <c r="K23" s="17"/>
      <c r="L23" s="17"/>
      <c r="M23" s="17"/>
    </row>
    <row r="24" spans="1:14" ht="9" customHeight="1" thickBot="1" x14ac:dyDescent="0.3">
      <c r="B24" s="17"/>
      <c r="C24" s="17"/>
      <c r="D24" s="17"/>
      <c r="E24" s="17"/>
      <c r="F24" s="17"/>
      <c r="G24" s="17"/>
      <c r="H24" s="17"/>
      <c r="I24" s="17"/>
      <c r="J24" s="17"/>
      <c r="K24" s="17"/>
      <c r="L24" s="17"/>
      <c r="M24" s="17"/>
    </row>
    <row r="25" spans="1:14" ht="15.75" thickBot="1" x14ac:dyDescent="0.3">
      <c r="A25" s="15" t="s">
        <v>41</v>
      </c>
      <c r="B25" s="22">
        <v>2.5</v>
      </c>
      <c r="C25" s="17"/>
      <c r="D25" s="17"/>
      <c r="E25" s="17"/>
      <c r="F25" s="17"/>
      <c r="G25" s="17"/>
      <c r="H25" s="17"/>
      <c r="I25" s="17"/>
      <c r="J25" s="17"/>
      <c r="K25" s="17"/>
      <c r="L25" s="17"/>
      <c r="M25" s="17"/>
    </row>
    <row r="26" spans="1:14" ht="7.5" customHeight="1" thickBot="1" x14ac:dyDescent="0.3">
      <c r="B26" s="17"/>
      <c r="C26" s="17"/>
      <c r="D26" s="17"/>
      <c r="E26" s="17"/>
      <c r="F26" s="17"/>
      <c r="G26" s="17"/>
      <c r="H26" s="17"/>
      <c r="I26" s="17"/>
      <c r="J26" s="17"/>
      <c r="K26" s="17"/>
      <c r="L26" s="17"/>
      <c r="M26" s="17"/>
    </row>
    <row r="27" spans="1:14" ht="15.75" thickBot="1" x14ac:dyDescent="0.3">
      <c r="A27" s="15" t="s">
        <v>42</v>
      </c>
      <c r="B27" s="23">
        <f>IF((B23*B25)&lt;10000000,(B23*B25),10000000)</f>
        <v>68645.833333333328</v>
      </c>
      <c r="C27" s="24" t="s">
        <v>43</v>
      </c>
      <c r="D27" s="24"/>
      <c r="E27" s="24"/>
      <c r="F27" s="24"/>
      <c r="G27" s="17"/>
      <c r="H27" s="17"/>
      <c r="I27" s="17"/>
      <c r="J27" s="17"/>
      <c r="K27" s="17"/>
      <c r="L27" s="17"/>
      <c r="M27" s="17"/>
    </row>
  </sheetData>
  <sheetProtection sheet="1" objects="1" scenarios="1" selectLockedCells="1"/>
  <mergeCells count="5">
    <mergeCell ref="A5:A6"/>
    <mergeCell ref="A2:M2"/>
    <mergeCell ref="A3:M3"/>
    <mergeCell ref="B5:E6"/>
    <mergeCell ref="D8:E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380-CF61-4133-9F95-F4A5BDFFC857}">
  <sheetPr>
    <tabColor theme="4" tint="0.79998168889431442"/>
  </sheetPr>
  <dimension ref="A2:N27"/>
  <sheetViews>
    <sheetView showGridLines="0" workbookViewId="0">
      <pane ySplit="3" topLeftCell="A4" activePane="bottomLeft" state="frozen"/>
      <selection pane="bottomLeft" activeCell="B8" sqref="B8"/>
    </sheetView>
  </sheetViews>
  <sheetFormatPr defaultRowHeight="15" x14ac:dyDescent="0.25"/>
  <cols>
    <col min="1" max="1" width="74.5703125" customWidth="1"/>
    <col min="2" max="2" width="25.7109375" customWidth="1"/>
    <col min="3" max="3" width="6.85546875" customWidth="1"/>
    <col min="4" max="4" width="20.85546875" customWidth="1"/>
    <col min="5" max="5" width="22" customWidth="1"/>
    <col min="6" max="6" width="5.140625" customWidth="1"/>
    <col min="7" max="7" width="7.85546875" customWidth="1"/>
    <col min="8" max="8" width="15" hidden="1" customWidth="1"/>
    <col min="9" max="9" width="5.85546875" customWidth="1"/>
    <col min="10" max="10" width="15" hidden="1" customWidth="1"/>
    <col min="11" max="11" width="10.5703125" customWidth="1"/>
    <col min="12" max="12" width="3.85546875" customWidth="1"/>
    <col min="13" max="13" width="4" customWidth="1"/>
  </cols>
  <sheetData>
    <row r="2" spans="1:14" ht="21" x14ac:dyDescent="0.35">
      <c r="A2" s="33" t="s">
        <v>30</v>
      </c>
      <c r="B2" s="33"/>
      <c r="C2" s="33"/>
      <c r="D2" s="33"/>
      <c r="E2" s="33"/>
      <c r="F2" s="33"/>
      <c r="G2" s="33"/>
      <c r="H2" s="33"/>
      <c r="I2" s="33"/>
      <c r="J2" s="33"/>
      <c r="K2" s="33"/>
      <c r="L2" s="33"/>
      <c r="M2" s="33"/>
    </row>
    <row r="3" spans="1:14" ht="21" x14ac:dyDescent="0.35">
      <c r="A3" s="38" t="s">
        <v>57</v>
      </c>
      <c r="B3" s="38"/>
      <c r="C3" s="38"/>
      <c r="D3" s="38"/>
      <c r="E3" s="38"/>
      <c r="F3" s="38"/>
      <c r="G3" s="38"/>
      <c r="H3" s="38"/>
      <c r="I3" s="38"/>
      <c r="J3" s="38"/>
      <c r="K3" s="38"/>
      <c r="L3" s="38"/>
      <c r="M3" s="38"/>
    </row>
    <row r="5" spans="1:14" s="26" customFormat="1" ht="15" customHeight="1" x14ac:dyDescent="0.25">
      <c r="A5" s="37" t="s">
        <v>49</v>
      </c>
      <c r="B5" s="39" t="s">
        <v>52</v>
      </c>
      <c r="C5" s="39"/>
      <c r="D5" s="39"/>
      <c r="E5" s="39"/>
      <c r="F5" s="17"/>
      <c r="G5" s="17"/>
      <c r="H5" s="17"/>
      <c r="I5" s="17"/>
      <c r="J5" s="17"/>
      <c r="K5" s="17"/>
      <c r="L5" s="17"/>
      <c r="M5" s="17"/>
      <c r="N5" s="17"/>
    </row>
    <row r="6" spans="1:14" s="26" customFormat="1" ht="37.5" customHeight="1" x14ac:dyDescent="0.25">
      <c r="A6" s="37"/>
      <c r="B6" s="39"/>
      <c r="C6" s="39"/>
      <c r="D6" s="39"/>
      <c r="E6" s="39"/>
      <c r="F6" s="17"/>
      <c r="G6" s="17"/>
      <c r="H6" s="17"/>
      <c r="I6" s="17"/>
      <c r="J6" s="17"/>
      <c r="K6" s="17"/>
      <c r="L6" s="17"/>
      <c r="M6" s="17"/>
      <c r="N6" s="17"/>
    </row>
    <row r="7" spans="1:14" ht="15.75" thickBot="1" x14ac:dyDescent="0.3">
      <c r="A7" s="8" t="s">
        <v>31</v>
      </c>
      <c r="B7" s="9" t="s">
        <v>51</v>
      </c>
      <c r="C7" s="17"/>
      <c r="D7" s="17"/>
      <c r="E7" s="17"/>
      <c r="F7" s="17"/>
      <c r="G7" s="17"/>
      <c r="H7" s="17"/>
      <c r="I7" s="17"/>
      <c r="J7" s="17"/>
      <c r="K7" s="17"/>
      <c r="L7" s="17"/>
      <c r="M7" s="17"/>
      <c r="N7" s="17"/>
    </row>
    <row r="8" spans="1:14" ht="36.75" customHeight="1" thickBot="1" x14ac:dyDescent="0.3">
      <c r="A8" s="10" t="s">
        <v>48</v>
      </c>
      <c r="B8" s="30">
        <v>75000</v>
      </c>
      <c r="C8" s="29"/>
      <c r="D8" s="40" t="s">
        <v>50</v>
      </c>
      <c r="E8" s="40"/>
      <c r="F8" s="17"/>
      <c r="G8" s="17"/>
      <c r="H8" s="17"/>
      <c r="I8" s="17"/>
      <c r="J8" s="17"/>
      <c r="K8" s="17"/>
      <c r="L8" s="17"/>
      <c r="M8" s="17"/>
    </row>
    <row r="9" spans="1:14" ht="15.75" customHeight="1" thickBot="1" x14ac:dyDescent="0.3">
      <c r="A9" s="11" t="s">
        <v>32</v>
      </c>
      <c r="B9" s="30">
        <v>0</v>
      </c>
      <c r="C9" s="17"/>
      <c r="D9" s="40"/>
      <c r="E9" s="40"/>
      <c r="F9" s="17"/>
      <c r="G9" s="17"/>
      <c r="H9" s="17"/>
      <c r="I9" s="17"/>
      <c r="J9" s="17"/>
      <c r="K9" s="17"/>
      <c r="L9" s="17"/>
      <c r="M9" s="17"/>
    </row>
    <row r="10" spans="1:14" ht="15.75" customHeight="1" thickBot="1" x14ac:dyDescent="0.3">
      <c r="A10" s="11" t="s">
        <v>33</v>
      </c>
      <c r="B10" s="30">
        <v>4500</v>
      </c>
      <c r="C10" s="17"/>
      <c r="D10" s="40"/>
      <c r="E10" s="40"/>
      <c r="F10" s="17"/>
      <c r="G10" s="17"/>
      <c r="H10" s="17"/>
      <c r="I10" s="17"/>
      <c r="J10" s="17"/>
      <c r="K10" s="17"/>
      <c r="L10" s="17"/>
      <c r="M10" s="17"/>
    </row>
    <row r="11" spans="1:14" ht="15.75" customHeight="1" thickBot="1" x14ac:dyDescent="0.3">
      <c r="A11" s="11" t="s">
        <v>34</v>
      </c>
      <c r="B11" s="30">
        <v>0</v>
      </c>
      <c r="C11" s="17"/>
      <c r="D11" s="40"/>
      <c r="E11" s="40"/>
      <c r="F11" s="17"/>
      <c r="G11" s="17"/>
      <c r="H11" s="17"/>
      <c r="I11" s="17"/>
      <c r="J11" s="17"/>
      <c r="K11" s="17"/>
      <c r="L11" s="17"/>
      <c r="M11" s="17"/>
    </row>
    <row r="12" spans="1:14" ht="15.75" customHeight="1" thickBot="1" x14ac:dyDescent="0.3">
      <c r="A12" s="12" t="s">
        <v>47</v>
      </c>
      <c r="B12" s="30">
        <v>750</v>
      </c>
      <c r="C12" s="17"/>
      <c r="D12" s="40"/>
      <c r="E12" s="40"/>
      <c r="F12" s="17"/>
      <c r="G12" s="17"/>
      <c r="H12" s="17"/>
      <c r="I12" s="17"/>
      <c r="J12" s="17"/>
      <c r="K12" s="17"/>
      <c r="L12" s="17"/>
      <c r="M12" s="17"/>
    </row>
    <row r="13" spans="1:14" ht="4.5" customHeight="1" thickBot="1" x14ac:dyDescent="0.3">
      <c r="A13" s="13"/>
      <c r="B13" s="25"/>
      <c r="C13" s="17"/>
      <c r="D13" s="40"/>
      <c r="E13" s="40"/>
      <c r="F13" s="17"/>
      <c r="G13" s="17"/>
      <c r="H13" s="17"/>
      <c r="I13" s="17"/>
      <c r="J13" s="17"/>
      <c r="K13" s="17"/>
      <c r="L13" s="17"/>
      <c r="M13" s="17"/>
    </row>
    <row r="14" spans="1:14" ht="15.75" thickBot="1" x14ac:dyDescent="0.3">
      <c r="A14" s="14" t="s">
        <v>35</v>
      </c>
      <c r="B14" s="27">
        <f>+(SUM(B8:B12))</f>
        <v>80250</v>
      </c>
      <c r="C14" s="17"/>
      <c r="D14" s="40"/>
      <c r="E14" s="40"/>
      <c r="F14" s="17"/>
      <c r="G14" s="17"/>
      <c r="H14" s="17"/>
      <c r="I14" s="17"/>
      <c r="J14" s="17"/>
      <c r="K14" s="17"/>
      <c r="L14" s="17"/>
      <c r="M14" s="17"/>
    </row>
    <row r="15" spans="1:14" ht="15.75" thickBot="1" x14ac:dyDescent="0.3">
      <c r="A15" s="8" t="s">
        <v>36</v>
      </c>
      <c r="B15" s="25"/>
      <c r="C15" s="17"/>
      <c r="D15" s="40"/>
      <c r="E15" s="40"/>
      <c r="F15" s="17"/>
      <c r="G15" s="17"/>
      <c r="H15" s="17"/>
      <c r="I15" s="17"/>
      <c r="J15" s="17"/>
      <c r="K15" s="17"/>
      <c r="L15" s="17"/>
      <c r="M15" s="17"/>
    </row>
    <row r="16" spans="1:14" ht="30.75" thickBot="1" x14ac:dyDescent="0.3">
      <c r="A16" s="15" t="s">
        <v>58</v>
      </c>
      <c r="B16" s="32">
        <v>0</v>
      </c>
      <c r="C16" s="17"/>
      <c r="D16" s="40"/>
      <c r="E16" s="40"/>
      <c r="F16" s="17"/>
      <c r="G16" s="17"/>
      <c r="H16" s="17"/>
      <c r="I16" s="17"/>
      <c r="J16" s="17"/>
      <c r="K16" s="17"/>
      <c r="L16" s="17"/>
      <c r="M16" s="17"/>
    </row>
    <row r="17" spans="1:14" ht="15.75" thickBot="1" x14ac:dyDescent="0.3">
      <c r="A17" s="15" t="s">
        <v>37</v>
      </c>
      <c r="B17" s="31">
        <v>0</v>
      </c>
      <c r="C17" s="17"/>
      <c r="D17" s="40"/>
      <c r="E17" s="40"/>
      <c r="F17" s="17"/>
      <c r="G17" s="17"/>
      <c r="H17" s="17"/>
      <c r="I17" s="17"/>
      <c r="J17" s="17"/>
      <c r="K17" s="17"/>
      <c r="L17" s="17"/>
      <c r="M17" s="17"/>
    </row>
    <row r="18" spans="1:14" ht="15.75" thickBot="1" x14ac:dyDescent="0.3">
      <c r="A18" s="15" t="s">
        <v>38</v>
      </c>
      <c r="B18" s="31">
        <v>0</v>
      </c>
      <c r="C18" s="17"/>
      <c r="D18" s="40"/>
      <c r="E18" s="40"/>
      <c r="F18" s="17"/>
      <c r="G18" s="17"/>
      <c r="H18" s="17"/>
      <c r="I18" s="17"/>
      <c r="J18" s="17"/>
      <c r="K18" s="17"/>
      <c r="L18" s="17"/>
      <c r="M18" s="17"/>
    </row>
    <row r="19" spans="1:14" ht="16.5" thickTop="1" thickBot="1" x14ac:dyDescent="0.3">
      <c r="A19" s="16" t="s">
        <v>39</v>
      </c>
      <c r="B19" s="28">
        <f>+SUM(B16:B18)</f>
        <v>0</v>
      </c>
      <c r="C19" s="17"/>
      <c r="D19" s="40"/>
      <c r="E19" s="40"/>
      <c r="F19" s="17"/>
      <c r="G19" s="17"/>
      <c r="H19" s="17"/>
      <c r="I19" s="17"/>
      <c r="J19" s="17"/>
      <c r="K19" s="17"/>
      <c r="L19" s="17"/>
      <c r="M19" s="17"/>
      <c r="N19" s="17"/>
    </row>
    <row r="20" spans="1:14" ht="4.5" customHeight="1" thickBot="1" x14ac:dyDescent="0.3">
      <c r="A20" s="18"/>
      <c r="B20" s="19"/>
      <c r="C20" s="17"/>
      <c r="D20" s="40"/>
      <c r="E20" s="40"/>
      <c r="F20" s="17"/>
      <c r="G20" s="17"/>
      <c r="H20" s="17"/>
      <c r="I20" s="17"/>
      <c r="J20" s="17"/>
      <c r="K20" s="17"/>
      <c r="L20" s="17"/>
      <c r="M20" s="17"/>
    </row>
    <row r="21" spans="1:14" ht="15.75" thickBot="1" x14ac:dyDescent="0.3">
      <c r="A21" s="15" t="s">
        <v>56</v>
      </c>
      <c r="B21" s="21">
        <f>+B14-B19</f>
        <v>80250</v>
      </c>
      <c r="C21" s="17"/>
      <c r="D21" s="40"/>
      <c r="E21" s="40"/>
      <c r="F21" s="17"/>
      <c r="G21" s="17"/>
      <c r="H21" s="17"/>
      <c r="I21" s="17"/>
      <c r="J21" s="17"/>
      <c r="K21" s="17"/>
      <c r="L21" s="17"/>
      <c r="M21" s="17"/>
    </row>
    <row r="22" spans="1:14" ht="9" customHeight="1" thickBot="1" x14ac:dyDescent="0.3">
      <c r="B22" s="20"/>
      <c r="C22" s="17"/>
      <c r="D22" s="40"/>
      <c r="E22" s="40"/>
      <c r="F22" s="17"/>
      <c r="G22" s="17"/>
      <c r="H22" s="17"/>
      <c r="I22" s="17"/>
      <c r="J22" s="17"/>
      <c r="K22" s="17"/>
      <c r="L22" s="17"/>
      <c r="M22" s="17"/>
    </row>
    <row r="23" spans="1:14" ht="15.75" thickBot="1" x14ac:dyDescent="0.3">
      <c r="A23" s="15" t="s">
        <v>40</v>
      </c>
      <c r="B23" s="21">
        <f>B21/12*52/12</f>
        <v>28979.166666666668</v>
      </c>
      <c r="C23" s="17"/>
      <c r="D23" s="17"/>
      <c r="E23" s="17"/>
      <c r="F23" s="17"/>
      <c r="G23" s="17"/>
      <c r="H23" s="17"/>
      <c r="I23" s="17"/>
      <c r="J23" s="17"/>
      <c r="K23" s="17"/>
      <c r="L23" s="17"/>
      <c r="M23" s="17"/>
    </row>
    <row r="24" spans="1:14" ht="9" customHeight="1" thickBot="1" x14ac:dyDescent="0.3">
      <c r="B24" s="17"/>
      <c r="C24" s="17"/>
      <c r="D24" s="17"/>
      <c r="E24" s="17"/>
      <c r="F24" s="17"/>
      <c r="G24" s="17"/>
      <c r="H24" s="17"/>
      <c r="I24" s="17"/>
      <c r="J24" s="17"/>
      <c r="K24" s="17"/>
      <c r="L24" s="17"/>
      <c r="M24" s="17"/>
    </row>
    <row r="25" spans="1:14" ht="15.75" thickBot="1" x14ac:dyDescent="0.3">
      <c r="A25" s="15" t="s">
        <v>41</v>
      </c>
      <c r="B25" s="22">
        <v>2.5</v>
      </c>
      <c r="C25" s="17"/>
      <c r="D25" s="17"/>
      <c r="E25" s="17"/>
      <c r="F25" s="17"/>
      <c r="G25" s="17"/>
      <c r="H25" s="17"/>
      <c r="I25" s="17"/>
      <c r="J25" s="17"/>
      <c r="K25" s="17"/>
      <c r="L25" s="17"/>
      <c r="M25" s="17"/>
    </row>
    <row r="26" spans="1:14" ht="7.5" customHeight="1" thickBot="1" x14ac:dyDescent="0.3">
      <c r="B26" s="17"/>
      <c r="C26" s="17"/>
      <c r="D26" s="17"/>
      <c r="E26" s="17"/>
      <c r="F26" s="17"/>
      <c r="G26" s="17"/>
      <c r="H26" s="17"/>
      <c r="I26" s="17"/>
      <c r="J26" s="17"/>
      <c r="K26" s="17"/>
      <c r="L26" s="17"/>
      <c r="M26" s="17"/>
    </row>
    <row r="27" spans="1:14" ht="15.75" thickBot="1" x14ac:dyDescent="0.3">
      <c r="A27" s="15" t="s">
        <v>42</v>
      </c>
      <c r="B27" s="23">
        <f>IF((B23*B25)&lt;10000000,(B23*B25),10000000)</f>
        <v>72447.916666666672</v>
      </c>
      <c r="C27" s="24" t="s">
        <v>43</v>
      </c>
      <c r="D27" s="24"/>
      <c r="E27" s="24"/>
      <c r="F27" s="24"/>
      <c r="G27" s="17"/>
      <c r="H27" s="17"/>
      <c r="I27" s="17"/>
      <c r="J27" s="17"/>
      <c r="K27" s="17"/>
      <c r="L27" s="17"/>
      <c r="M27" s="17"/>
    </row>
  </sheetData>
  <sheetProtection sheet="1" objects="1" scenarios="1" selectLockedCells="1"/>
  <mergeCells count="5">
    <mergeCell ref="A2:M2"/>
    <mergeCell ref="A3:M3"/>
    <mergeCell ref="A5:A6"/>
    <mergeCell ref="B5:E6"/>
    <mergeCell ref="D8:E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PPP Calculator Non-Seasonal</vt:lpstr>
      <vt:lpstr>PPP Calculator Seasonal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Dave</cp:lastModifiedBy>
  <dcterms:created xsi:type="dcterms:W3CDTF">2020-04-02T18:35:24Z</dcterms:created>
  <dcterms:modified xsi:type="dcterms:W3CDTF">2020-04-03T19:32:15Z</dcterms:modified>
</cp:coreProperties>
</file>